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Jarren/Dropbox/Jarren Work/Jarren Invoices &amp; Billing/Hours Worked/"/>
    </mc:Choice>
  </mc:AlternateContent>
  <xr:revisionPtr revIDLastSave="0" documentId="13_ncr:1_{FDE8903F-E9F3-794D-839D-91B6FE9B293B}" xr6:coauthVersionLast="41" xr6:coauthVersionMax="41" xr10:uidLastSave="{00000000-0000-0000-0000-000000000000}"/>
  <bookViews>
    <workbookView xWindow="11580" yWindow="460" windowWidth="17220" windowHeight="17540" tabRatio="694" xr2:uid="{00000000-000D-0000-FFFF-FFFF00000000}"/>
  </bookViews>
  <sheets>
    <sheet name="Instructions" sheetId="5" r:id="rId1"/>
    <sheet name="Totals" sheetId="1" r:id="rId2"/>
    <sheet name="Weekly" sheetId="2" r:id="rId3"/>
    <sheet name="Daily" sheetId="3" r:id="rId4"/>
    <sheet name="Sick" sheetId="4" r:id="rId5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2" l="1"/>
  <c r="N2" i="1"/>
  <c r="E5" i="2"/>
  <c r="N4" i="1"/>
  <c r="E7" i="2"/>
  <c r="N6" i="1"/>
  <c r="E9" i="2"/>
  <c r="N8" i="1"/>
  <c r="E11" i="2"/>
  <c r="N10" i="1"/>
  <c r="E13" i="2"/>
  <c r="N12" i="1"/>
  <c r="E15" i="2"/>
  <c r="N14" i="1"/>
  <c r="E17" i="2"/>
  <c r="N16" i="1"/>
  <c r="E19" i="2"/>
  <c r="N18" i="1"/>
  <c r="E21" i="2"/>
  <c r="N20" i="1"/>
  <c r="E23" i="2"/>
  <c r="N22" i="1"/>
  <c r="E25" i="2"/>
  <c r="N24" i="1"/>
  <c r="E27" i="2"/>
  <c r="N26" i="1"/>
  <c r="E29" i="2"/>
  <c r="N28" i="1"/>
  <c r="E31" i="2"/>
  <c r="N30" i="1"/>
  <c r="E33" i="2"/>
  <c r="N32" i="1"/>
  <c r="E35" i="2"/>
  <c r="N34" i="1"/>
  <c r="E37" i="2"/>
  <c r="N36" i="1"/>
  <c r="E39" i="2"/>
  <c r="N38" i="1"/>
  <c r="E41" i="2"/>
  <c r="N40" i="1"/>
  <c r="E43" i="2"/>
  <c r="N42" i="1"/>
  <c r="E45" i="2"/>
  <c r="N44" i="1"/>
  <c r="E47" i="2"/>
  <c r="N46" i="1"/>
  <c r="E49" i="2"/>
  <c r="N48" i="1"/>
  <c r="E51" i="2"/>
  <c r="N50" i="1"/>
  <c r="E53" i="2"/>
  <c r="N52" i="1"/>
  <c r="N55" i="1"/>
  <c r="N57" i="1"/>
  <c r="P57" i="1"/>
  <c r="N56" i="1"/>
  <c r="P56" i="1"/>
  <c r="P55" i="1"/>
  <c r="L3" i="2"/>
  <c r="M3" i="2"/>
  <c r="N3" i="2"/>
  <c r="O3" i="2"/>
  <c r="P3" i="2"/>
  <c r="Q3" i="2"/>
  <c r="K2" i="1"/>
  <c r="L5" i="2"/>
  <c r="M5" i="2"/>
  <c r="N5" i="2"/>
  <c r="O5" i="2"/>
  <c r="P5" i="2"/>
  <c r="Q5" i="2"/>
  <c r="K4" i="1"/>
  <c r="L7" i="2"/>
  <c r="M7" i="2"/>
  <c r="N7" i="2"/>
  <c r="O7" i="2"/>
  <c r="P7" i="2"/>
  <c r="Q7" i="2"/>
  <c r="K6" i="1"/>
  <c r="L9" i="2"/>
  <c r="M9" i="2"/>
  <c r="N9" i="2"/>
  <c r="O9" i="2"/>
  <c r="P9" i="2"/>
  <c r="Q9" i="2"/>
  <c r="K8" i="1"/>
  <c r="L11" i="2"/>
  <c r="M11" i="2"/>
  <c r="N11" i="2"/>
  <c r="O11" i="2"/>
  <c r="P11" i="2"/>
  <c r="Q11" i="2"/>
  <c r="K10" i="1"/>
  <c r="L13" i="2"/>
  <c r="M13" i="2"/>
  <c r="N13" i="2"/>
  <c r="O13" i="2"/>
  <c r="P13" i="2"/>
  <c r="Q13" i="2"/>
  <c r="K12" i="1"/>
  <c r="L15" i="2"/>
  <c r="M15" i="2"/>
  <c r="N15" i="2"/>
  <c r="O15" i="2"/>
  <c r="P15" i="2"/>
  <c r="Q15" i="2"/>
  <c r="K14" i="1"/>
  <c r="L17" i="2"/>
  <c r="M17" i="2"/>
  <c r="N17" i="2"/>
  <c r="O17" i="2"/>
  <c r="P17" i="2"/>
  <c r="Q17" i="2"/>
  <c r="K16" i="1"/>
  <c r="L19" i="2"/>
  <c r="M19" i="2"/>
  <c r="N19" i="2"/>
  <c r="O19" i="2"/>
  <c r="P19" i="2"/>
  <c r="Q19" i="2"/>
  <c r="K18" i="1"/>
  <c r="L21" i="2"/>
  <c r="M21" i="2"/>
  <c r="N21" i="2"/>
  <c r="O21" i="2"/>
  <c r="P21" i="2"/>
  <c r="Q21" i="2"/>
  <c r="K20" i="1"/>
  <c r="L23" i="2"/>
  <c r="M23" i="2"/>
  <c r="N23" i="2"/>
  <c r="O23" i="2"/>
  <c r="P23" i="2"/>
  <c r="Q23" i="2"/>
  <c r="K22" i="1"/>
  <c r="L25" i="2"/>
  <c r="M25" i="2"/>
  <c r="N25" i="2"/>
  <c r="O25" i="2"/>
  <c r="P25" i="2"/>
  <c r="Q25" i="2"/>
  <c r="K24" i="1"/>
  <c r="L27" i="2"/>
  <c r="M27" i="2"/>
  <c r="N27" i="2"/>
  <c r="O27" i="2"/>
  <c r="P27" i="2"/>
  <c r="Q27" i="2"/>
  <c r="K26" i="1"/>
  <c r="L29" i="2"/>
  <c r="M29" i="2"/>
  <c r="N29" i="2"/>
  <c r="O29" i="2"/>
  <c r="P29" i="2"/>
  <c r="Q29" i="2"/>
  <c r="K28" i="1"/>
  <c r="L31" i="2"/>
  <c r="M31" i="2"/>
  <c r="N31" i="2"/>
  <c r="O31" i="2"/>
  <c r="P31" i="2"/>
  <c r="Q31" i="2"/>
  <c r="K30" i="1"/>
  <c r="L33" i="2"/>
  <c r="M33" i="2"/>
  <c r="N33" i="2"/>
  <c r="O33" i="2"/>
  <c r="P33" i="2"/>
  <c r="Q33" i="2"/>
  <c r="K32" i="1"/>
  <c r="L35" i="2"/>
  <c r="M35" i="2"/>
  <c r="N35" i="2"/>
  <c r="O35" i="2"/>
  <c r="P35" i="2"/>
  <c r="Q35" i="2"/>
  <c r="K34" i="1"/>
  <c r="L37" i="2"/>
  <c r="M37" i="2"/>
  <c r="N37" i="2"/>
  <c r="O37" i="2"/>
  <c r="P37" i="2"/>
  <c r="Q37" i="2"/>
  <c r="K36" i="1"/>
  <c r="L39" i="2"/>
  <c r="M39" i="2"/>
  <c r="N39" i="2"/>
  <c r="O39" i="2"/>
  <c r="P39" i="2"/>
  <c r="Q39" i="2"/>
  <c r="K38" i="1"/>
  <c r="L41" i="2"/>
  <c r="M41" i="2"/>
  <c r="N41" i="2"/>
  <c r="O41" i="2"/>
  <c r="P41" i="2"/>
  <c r="Q41" i="2"/>
  <c r="K40" i="1"/>
  <c r="L43" i="2"/>
  <c r="M43" i="2"/>
  <c r="N43" i="2"/>
  <c r="O43" i="2"/>
  <c r="P43" i="2"/>
  <c r="Q43" i="2"/>
  <c r="K42" i="1"/>
  <c r="L45" i="2"/>
  <c r="M45" i="2"/>
  <c r="N45" i="2"/>
  <c r="O45" i="2"/>
  <c r="P45" i="2"/>
  <c r="Q45" i="2"/>
  <c r="K44" i="1"/>
  <c r="L47" i="2"/>
  <c r="M47" i="2"/>
  <c r="N47" i="2"/>
  <c r="O47" i="2"/>
  <c r="P47" i="2"/>
  <c r="Q47" i="2"/>
  <c r="K46" i="1"/>
  <c r="L49" i="2"/>
  <c r="M49" i="2"/>
  <c r="N49" i="2"/>
  <c r="O49" i="2"/>
  <c r="P49" i="2"/>
  <c r="Q49" i="2"/>
  <c r="K48" i="1"/>
  <c r="L51" i="2"/>
  <c r="M51" i="2"/>
  <c r="N51" i="2"/>
  <c r="O51" i="2"/>
  <c r="P51" i="2"/>
  <c r="Q51" i="2"/>
  <c r="K50" i="1"/>
  <c r="L53" i="2"/>
  <c r="M53" i="2"/>
  <c r="N53" i="2"/>
  <c r="O53" i="2"/>
  <c r="P53" i="2"/>
  <c r="Q53" i="2"/>
  <c r="K52" i="1"/>
  <c r="K55" i="1"/>
  <c r="K57" i="1"/>
  <c r="L2" i="1"/>
  <c r="L4" i="1"/>
  <c r="L6" i="1"/>
  <c r="L8" i="1"/>
  <c r="L10" i="1"/>
  <c r="L12" i="1"/>
  <c r="L14" i="1"/>
  <c r="L16" i="1"/>
  <c r="L18" i="1"/>
  <c r="L20" i="1"/>
  <c r="L22" i="1"/>
  <c r="L24" i="1"/>
  <c r="L26" i="1"/>
  <c r="L28" i="1"/>
  <c r="L30" i="1"/>
  <c r="L32" i="1"/>
  <c r="L34" i="1"/>
  <c r="L36" i="1"/>
  <c r="L38" i="1"/>
  <c r="L40" i="1"/>
  <c r="L42" i="1"/>
  <c r="L44" i="1"/>
  <c r="L46" i="1"/>
  <c r="L48" i="1"/>
  <c r="L50" i="1"/>
  <c r="L52" i="1"/>
  <c r="L55" i="1"/>
  <c r="L57" i="1"/>
  <c r="M57" i="1"/>
  <c r="K56" i="1"/>
  <c r="L56" i="1"/>
  <c r="M56" i="1"/>
  <c r="M55" i="1"/>
  <c r="F3" i="2"/>
  <c r="H2" i="1"/>
  <c r="F5" i="2"/>
  <c r="H4" i="1"/>
  <c r="F7" i="2"/>
  <c r="H6" i="1"/>
  <c r="F9" i="2"/>
  <c r="H8" i="1"/>
  <c r="F11" i="2"/>
  <c r="H10" i="1"/>
  <c r="F13" i="2"/>
  <c r="H12" i="1"/>
  <c r="F15" i="2"/>
  <c r="H14" i="1"/>
  <c r="F17" i="2"/>
  <c r="H16" i="1"/>
  <c r="F19" i="2"/>
  <c r="H18" i="1"/>
  <c r="F21" i="2"/>
  <c r="H20" i="1"/>
  <c r="F23" i="2"/>
  <c r="H22" i="1"/>
  <c r="F25" i="2"/>
  <c r="H24" i="1"/>
  <c r="F27" i="2"/>
  <c r="H26" i="1"/>
  <c r="F29" i="2"/>
  <c r="H28" i="1"/>
  <c r="F31" i="2"/>
  <c r="H30" i="1"/>
  <c r="F33" i="2"/>
  <c r="H32" i="1"/>
  <c r="F35" i="2"/>
  <c r="H34" i="1"/>
  <c r="F37" i="2"/>
  <c r="H36" i="1"/>
  <c r="F39" i="2"/>
  <c r="H38" i="1"/>
  <c r="F41" i="2"/>
  <c r="H40" i="1"/>
  <c r="F43" i="2"/>
  <c r="H42" i="1"/>
  <c r="F45" i="2"/>
  <c r="H44" i="1"/>
  <c r="F47" i="2"/>
  <c r="H46" i="1"/>
  <c r="F49" i="2"/>
  <c r="H48" i="1"/>
  <c r="F51" i="2"/>
  <c r="H50" i="1"/>
  <c r="F53" i="2"/>
  <c r="H52" i="1"/>
  <c r="H55" i="1"/>
  <c r="H57" i="1"/>
  <c r="I2" i="1"/>
  <c r="I4" i="1"/>
  <c r="I6" i="1"/>
  <c r="I8" i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I55" i="1"/>
  <c r="I57" i="1"/>
  <c r="J57" i="1"/>
  <c r="H56" i="1"/>
  <c r="I56" i="1"/>
  <c r="J56" i="1"/>
  <c r="J55" i="1"/>
  <c r="G3" i="2"/>
  <c r="H3" i="2"/>
  <c r="I3" i="2"/>
  <c r="J3" i="2"/>
  <c r="E2" i="1"/>
  <c r="G5" i="2"/>
  <c r="H5" i="2"/>
  <c r="I5" i="2"/>
  <c r="J5" i="2"/>
  <c r="E4" i="1"/>
  <c r="G7" i="2"/>
  <c r="H7" i="2"/>
  <c r="I7" i="2"/>
  <c r="J7" i="2"/>
  <c r="E6" i="1"/>
  <c r="G9" i="2"/>
  <c r="H9" i="2"/>
  <c r="I9" i="2"/>
  <c r="J9" i="2"/>
  <c r="E8" i="1"/>
  <c r="G11" i="2"/>
  <c r="H11" i="2"/>
  <c r="I11" i="2"/>
  <c r="J11" i="2"/>
  <c r="E10" i="1"/>
  <c r="G13" i="2"/>
  <c r="H13" i="2"/>
  <c r="I13" i="2"/>
  <c r="J13" i="2"/>
  <c r="E12" i="1"/>
  <c r="G15" i="2"/>
  <c r="H15" i="2"/>
  <c r="I15" i="2"/>
  <c r="J15" i="2"/>
  <c r="E14" i="1"/>
  <c r="G17" i="2"/>
  <c r="H17" i="2"/>
  <c r="I17" i="2"/>
  <c r="J17" i="2"/>
  <c r="E16" i="1"/>
  <c r="G19" i="2"/>
  <c r="H19" i="2"/>
  <c r="I19" i="2"/>
  <c r="J19" i="2"/>
  <c r="E18" i="1"/>
  <c r="G21" i="2"/>
  <c r="H21" i="2"/>
  <c r="I21" i="2"/>
  <c r="J21" i="2"/>
  <c r="E20" i="1"/>
  <c r="G23" i="2"/>
  <c r="H23" i="2"/>
  <c r="I23" i="2"/>
  <c r="J23" i="2"/>
  <c r="E22" i="1"/>
  <c r="G25" i="2"/>
  <c r="H25" i="2"/>
  <c r="I25" i="2"/>
  <c r="J25" i="2"/>
  <c r="E24" i="1"/>
  <c r="G27" i="2"/>
  <c r="H27" i="2"/>
  <c r="I27" i="2"/>
  <c r="J27" i="2"/>
  <c r="E26" i="1"/>
  <c r="G29" i="2"/>
  <c r="H29" i="2"/>
  <c r="I29" i="2"/>
  <c r="J29" i="2"/>
  <c r="E28" i="1"/>
  <c r="G31" i="2"/>
  <c r="H31" i="2"/>
  <c r="I31" i="2"/>
  <c r="J31" i="2"/>
  <c r="E30" i="1"/>
  <c r="G33" i="2"/>
  <c r="H33" i="2"/>
  <c r="I33" i="2"/>
  <c r="J33" i="2"/>
  <c r="E32" i="1"/>
  <c r="G35" i="2"/>
  <c r="H35" i="2"/>
  <c r="I35" i="2"/>
  <c r="J35" i="2"/>
  <c r="E34" i="1"/>
  <c r="G37" i="2"/>
  <c r="H37" i="2"/>
  <c r="I37" i="2"/>
  <c r="J37" i="2"/>
  <c r="E36" i="1"/>
  <c r="G39" i="2"/>
  <c r="H39" i="2"/>
  <c r="I39" i="2"/>
  <c r="J39" i="2"/>
  <c r="E38" i="1"/>
  <c r="G41" i="2"/>
  <c r="H41" i="2"/>
  <c r="I41" i="2"/>
  <c r="J41" i="2"/>
  <c r="E40" i="1"/>
  <c r="G43" i="2"/>
  <c r="H43" i="2"/>
  <c r="I43" i="2"/>
  <c r="J43" i="2"/>
  <c r="E42" i="1"/>
  <c r="G45" i="2"/>
  <c r="H45" i="2"/>
  <c r="I45" i="2"/>
  <c r="J45" i="2"/>
  <c r="E44" i="1"/>
  <c r="G47" i="2"/>
  <c r="H47" i="2"/>
  <c r="I47" i="2"/>
  <c r="J47" i="2"/>
  <c r="E46" i="1"/>
  <c r="G49" i="2"/>
  <c r="H49" i="2"/>
  <c r="I49" i="2"/>
  <c r="J49" i="2"/>
  <c r="E48" i="1"/>
  <c r="G51" i="2"/>
  <c r="H51" i="2"/>
  <c r="I51" i="2"/>
  <c r="J51" i="2"/>
  <c r="E50" i="1"/>
  <c r="G53" i="2"/>
  <c r="H53" i="2"/>
  <c r="I53" i="2"/>
  <c r="J53" i="2"/>
  <c r="E52" i="1"/>
  <c r="E55" i="1"/>
  <c r="F2" i="1"/>
  <c r="F4" i="1"/>
  <c r="F6" i="1"/>
  <c r="F8" i="1"/>
  <c r="F10" i="1"/>
  <c r="F12" i="1"/>
  <c r="F14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5" i="1"/>
  <c r="G55" i="1"/>
  <c r="E57" i="1"/>
  <c r="E56" i="1"/>
  <c r="F57" i="1"/>
  <c r="F56" i="1"/>
  <c r="G56" i="1"/>
  <c r="G57" i="1"/>
  <c r="H54" i="1"/>
  <c r="I54" i="1"/>
  <c r="J54" i="1"/>
  <c r="K54" i="1"/>
  <c r="L54" i="1"/>
  <c r="M54" i="1"/>
  <c r="E54" i="1"/>
  <c r="F54" i="1"/>
  <c r="G54" i="1"/>
  <c r="E4" i="2"/>
  <c r="N3" i="1"/>
  <c r="E6" i="2"/>
  <c r="N5" i="1"/>
  <c r="E8" i="2"/>
  <c r="N7" i="1"/>
  <c r="E10" i="2"/>
  <c r="N9" i="1"/>
  <c r="E12" i="2"/>
  <c r="N11" i="1"/>
  <c r="E14" i="2"/>
  <c r="N13" i="1"/>
  <c r="E16" i="2"/>
  <c r="N15" i="1"/>
  <c r="E18" i="2"/>
  <c r="N17" i="1"/>
  <c r="E20" i="2"/>
  <c r="N19" i="1"/>
  <c r="E22" i="2"/>
  <c r="N21" i="1"/>
  <c r="E24" i="2"/>
  <c r="N23" i="1"/>
  <c r="E26" i="2"/>
  <c r="N25" i="1"/>
  <c r="E28" i="2"/>
  <c r="N27" i="1"/>
  <c r="E30" i="2"/>
  <c r="N29" i="1"/>
  <c r="E32" i="2"/>
  <c r="N31" i="1"/>
  <c r="E34" i="2"/>
  <c r="N33" i="1"/>
  <c r="E36" i="2"/>
  <c r="N35" i="1"/>
  <c r="E38" i="2"/>
  <c r="N37" i="1"/>
  <c r="E40" i="2"/>
  <c r="N39" i="1"/>
  <c r="E42" i="2"/>
  <c r="N41" i="1"/>
  <c r="E44" i="2"/>
  <c r="N43" i="1"/>
  <c r="E46" i="2"/>
  <c r="N45" i="1"/>
  <c r="E48" i="2"/>
  <c r="N47" i="1"/>
  <c r="E50" i="2"/>
  <c r="N49" i="1"/>
  <c r="E52" i="2"/>
  <c r="N51" i="1"/>
  <c r="E54" i="2"/>
  <c r="N53" i="1"/>
  <c r="N54" i="1"/>
  <c r="P54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5" i="1"/>
  <c r="O57" i="1"/>
  <c r="O56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O54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A2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C17" i="3"/>
  <c r="B17" i="3"/>
  <c r="C3" i="3"/>
  <c r="B3" i="3"/>
  <c r="C4" i="3"/>
  <c r="B4" i="3"/>
  <c r="C5" i="3"/>
  <c r="B5" i="3"/>
  <c r="C6" i="3"/>
  <c r="B6" i="3"/>
  <c r="C7" i="3"/>
  <c r="B7" i="3"/>
  <c r="C8" i="3"/>
  <c r="B8" i="3"/>
  <c r="C9" i="3"/>
  <c r="B9" i="3"/>
  <c r="C10" i="3"/>
  <c r="B10" i="3"/>
  <c r="C11" i="3"/>
  <c r="B11" i="3"/>
  <c r="C12" i="3"/>
  <c r="B12" i="3"/>
  <c r="C13" i="3"/>
  <c r="B13" i="3"/>
  <c r="C14" i="3"/>
  <c r="B14" i="3"/>
  <c r="C15" i="3"/>
  <c r="B15" i="3"/>
  <c r="C16" i="3"/>
  <c r="B16" i="3"/>
  <c r="A18" i="3"/>
  <c r="C18" i="3"/>
  <c r="B18" i="3"/>
  <c r="A19" i="3"/>
  <c r="C19" i="3"/>
  <c r="B19" i="3"/>
  <c r="A20" i="3"/>
  <c r="C20" i="3"/>
  <c r="B20" i="3"/>
  <c r="A21" i="3"/>
  <c r="C21" i="3"/>
  <c r="B21" i="3"/>
  <c r="A22" i="3"/>
  <c r="C22" i="3"/>
  <c r="B22" i="3"/>
  <c r="A23" i="3"/>
  <c r="C23" i="3"/>
  <c r="B23" i="3"/>
  <c r="A24" i="3"/>
  <c r="C24" i="3"/>
  <c r="B24" i="3"/>
  <c r="A25" i="3"/>
  <c r="C25" i="3"/>
  <c r="B25" i="3"/>
  <c r="A26" i="3"/>
  <c r="C26" i="3"/>
  <c r="B26" i="3"/>
  <c r="A27" i="3"/>
  <c r="C27" i="3"/>
  <c r="B27" i="3"/>
  <c r="A28" i="3"/>
  <c r="C28" i="3"/>
  <c r="B28" i="3"/>
  <c r="A29" i="3"/>
  <c r="C29" i="3"/>
  <c r="B29" i="3"/>
  <c r="A30" i="3"/>
  <c r="C30" i="3"/>
  <c r="B30" i="3"/>
  <c r="A31" i="3"/>
  <c r="C31" i="3"/>
  <c r="B31" i="3"/>
  <c r="A32" i="3"/>
  <c r="C32" i="3"/>
  <c r="B32" i="3"/>
  <c r="A33" i="3"/>
  <c r="C33" i="3"/>
  <c r="B33" i="3"/>
  <c r="A34" i="3"/>
  <c r="C34" i="3"/>
  <c r="B34" i="3"/>
  <c r="A35" i="3"/>
  <c r="C35" i="3"/>
  <c r="B35" i="3"/>
  <c r="A36" i="3"/>
  <c r="C36" i="3"/>
  <c r="B36" i="3"/>
  <c r="A37" i="3"/>
  <c r="C37" i="3"/>
  <c r="B37" i="3"/>
  <c r="A38" i="3"/>
  <c r="C38" i="3"/>
  <c r="B38" i="3"/>
  <c r="A39" i="3"/>
  <c r="C39" i="3"/>
  <c r="B39" i="3"/>
  <c r="A40" i="3"/>
  <c r="C40" i="3"/>
  <c r="B40" i="3"/>
  <c r="A41" i="3"/>
  <c r="C41" i="3"/>
  <c r="B41" i="3"/>
  <c r="A42" i="3"/>
  <c r="C42" i="3"/>
  <c r="B42" i="3"/>
  <c r="A43" i="3"/>
  <c r="C43" i="3"/>
  <c r="B43" i="3"/>
  <c r="A44" i="3"/>
  <c r="C44" i="3"/>
  <c r="B44" i="3"/>
  <c r="A45" i="3"/>
  <c r="C45" i="3"/>
  <c r="B45" i="3"/>
  <c r="A46" i="3"/>
  <c r="C46" i="3"/>
  <c r="B46" i="3"/>
  <c r="A47" i="3"/>
  <c r="C47" i="3"/>
  <c r="B47" i="3"/>
  <c r="A48" i="3"/>
  <c r="C48" i="3"/>
  <c r="B48" i="3"/>
  <c r="A49" i="3"/>
  <c r="C49" i="3"/>
  <c r="B49" i="3"/>
  <c r="A50" i="3"/>
  <c r="C50" i="3"/>
  <c r="B50" i="3"/>
  <c r="A51" i="3"/>
  <c r="C51" i="3"/>
  <c r="B51" i="3"/>
  <c r="A52" i="3"/>
  <c r="C52" i="3"/>
  <c r="B52" i="3"/>
  <c r="A53" i="3"/>
  <c r="C53" i="3"/>
  <c r="B53" i="3"/>
  <c r="A54" i="3"/>
  <c r="C54" i="3"/>
  <c r="B54" i="3"/>
  <c r="A55" i="3"/>
  <c r="C55" i="3"/>
  <c r="B55" i="3"/>
  <c r="A56" i="3"/>
  <c r="C56" i="3"/>
  <c r="B56" i="3"/>
  <c r="A57" i="3"/>
  <c r="C57" i="3"/>
  <c r="B57" i="3"/>
  <c r="A58" i="3"/>
  <c r="C58" i="3"/>
  <c r="B58" i="3"/>
  <c r="A59" i="3"/>
  <c r="C59" i="3"/>
  <c r="B59" i="3"/>
  <c r="A60" i="3"/>
  <c r="C60" i="3"/>
  <c r="B60" i="3"/>
  <c r="A61" i="3"/>
  <c r="C61" i="3"/>
  <c r="B61" i="3"/>
  <c r="A62" i="3"/>
  <c r="C62" i="3"/>
  <c r="B62" i="3"/>
  <c r="A63" i="3"/>
  <c r="C63" i="3"/>
  <c r="B63" i="3"/>
  <c r="A64" i="3"/>
  <c r="C64" i="3"/>
  <c r="B64" i="3"/>
  <c r="A65" i="3"/>
  <c r="C65" i="3"/>
  <c r="B65" i="3"/>
  <c r="A66" i="3"/>
  <c r="C66" i="3"/>
  <c r="B66" i="3"/>
  <c r="A67" i="3"/>
  <c r="C67" i="3"/>
  <c r="B67" i="3"/>
  <c r="A68" i="3"/>
  <c r="C68" i="3"/>
  <c r="B68" i="3"/>
  <c r="A69" i="3"/>
  <c r="C69" i="3"/>
  <c r="B69" i="3"/>
  <c r="A70" i="3"/>
  <c r="C70" i="3"/>
  <c r="B70" i="3"/>
  <c r="A71" i="3"/>
  <c r="C71" i="3"/>
  <c r="B71" i="3"/>
  <c r="A72" i="3"/>
  <c r="C72" i="3"/>
  <c r="B72" i="3"/>
  <c r="A73" i="3"/>
  <c r="C73" i="3"/>
  <c r="B73" i="3"/>
  <c r="A74" i="3"/>
  <c r="C74" i="3"/>
  <c r="B74" i="3"/>
  <c r="A75" i="3"/>
  <c r="C75" i="3"/>
  <c r="B75" i="3"/>
  <c r="A76" i="3"/>
  <c r="C76" i="3"/>
  <c r="B76" i="3"/>
  <c r="A77" i="3"/>
  <c r="C77" i="3"/>
  <c r="B77" i="3"/>
  <c r="A78" i="3"/>
  <c r="C78" i="3"/>
  <c r="B78" i="3"/>
  <c r="A79" i="3"/>
  <c r="C79" i="3"/>
  <c r="B79" i="3"/>
  <c r="A80" i="3"/>
  <c r="C80" i="3"/>
  <c r="B80" i="3"/>
  <c r="A81" i="3"/>
  <c r="C81" i="3"/>
  <c r="B81" i="3"/>
  <c r="A82" i="3"/>
  <c r="C82" i="3"/>
  <c r="B82" i="3"/>
  <c r="A83" i="3"/>
  <c r="C83" i="3"/>
  <c r="B83" i="3"/>
  <c r="A84" i="3"/>
  <c r="C84" i="3"/>
  <c r="B84" i="3"/>
  <c r="A85" i="3"/>
  <c r="C85" i="3"/>
  <c r="B85" i="3"/>
  <c r="A86" i="3"/>
  <c r="C86" i="3"/>
  <c r="B86" i="3"/>
  <c r="A87" i="3"/>
  <c r="C87" i="3"/>
  <c r="B87" i="3"/>
  <c r="A88" i="3"/>
  <c r="C88" i="3"/>
  <c r="B88" i="3"/>
  <c r="A89" i="3"/>
  <c r="C89" i="3"/>
  <c r="B89" i="3"/>
  <c r="A90" i="3"/>
  <c r="C90" i="3"/>
  <c r="B90" i="3"/>
  <c r="A91" i="3"/>
  <c r="C91" i="3"/>
  <c r="B91" i="3"/>
  <c r="A92" i="3"/>
  <c r="C92" i="3"/>
  <c r="B92" i="3"/>
  <c r="A93" i="3"/>
  <c r="C93" i="3"/>
  <c r="B93" i="3"/>
  <c r="A94" i="3"/>
  <c r="C94" i="3"/>
  <c r="B94" i="3"/>
  <c r="A95" i="3"/>
  <c r="C95" i="3"/>
  <c r="B95" i="3"/>
  <c r="A96" i="3"/>
  <c r="C96" i="3"/>
  <c r="B96" i="3"/>
  <c r="A97" i="3"/>
  <c r="C97" i="3"/>
  <c r="B97" i="3"/>
  <c r="A98" i="3"/>
  <c r="C98" i="3"/>
  <c r="B98" i="3"/>
  <c r="A99" i="3"/>
  <c r="C99" i="3"/>
  <c r="B99" i="3"/>
  <c r="A100" i="3"/>
  <c r="C100" i="3"/>
  <c r="B100" i="3"/>
  <c r="A101" i="3"/>
  <c r="C101" i="3"/>
  <c r="B101" i="3"/>
  <c r="A102" i="3"/>
  <c r="C102" i="3"/>
  <c r="B102" i="3"/>
  <c r="A103" i="3"/>
  <c r="C103" i="3"/>
  <c r="B103" i="3"/>
  <c r="A104" i="3"/>
  <c r="C104" i="3"/>
  <c r="B104" i="3"/>
  <c r="A105" i="3"/>
  <c r="C105" i="3"/>
  <c r="B105" i="3"/>
  <c r="A106" i="3"/>
  <c r="C106" i="3"/>
  <c r="B106" i="3"/>
  <c r="A107" i="3"/>
  <c r="C107" i="3"/>
  <c r="B107" i="3"/>
  <c r="A108" i="3"/>
  <c r="C108" i="3"/>
  <c r="B108" i="3"/>
  <c r="A109" i="3"/>
  <c r="C109" i="3"/>
  <c r="B109" i="3"/>
  <c r="A110" i="3"/>
  <c r="C110" i="3"/>
  <c r="B110" i="3"/>
  <c r="A111" i="3"/>
  <c r="C111" i="3"/>
  <c r="B111" i="3"/>
  <c r="A112" i="3"/>
  <c r="C112" i="3"/>
  <c r="B112" i="3"/>
  <c r="A113" i="3"/>
  <c r="C113" i="3"/>
  <c r="B113" i="3"/>
  <c r="A114" i="3"/>
  <c r="C114" i="3"/>
  <c r="B114" i="3"/>
  <c r="A115" i="3"/>
  <c r="C115" i="3"/>
  <c r="B115" i="3"/>
  <c r="A116" i="3"/>
  <c r="C116" i="3"/>
  <c r="B116" i="3"/>
  <c r="A117" i="3"/>
  <c r="C117" i="3"/>
  <c r="B117" i="3"/>
  <c r="A118" i="3"/>
  <c r="C118" i="3"/>
  <c r="B118" i="3"/>
  <c r="A119" i="3"/>
  <c r="C119" i="3"/>
  <c r="B119" i="3"/>
  <c r="A120" i="3"/>
  <c r="C120" i="3"/>
  <c r="B120" i="3"/>
  <c r="A121" i="3"/>
  <c r="C121" i="3"/>
  <c r="B121" i="3"/>
  <c r="A122" i="3"/>
  <c r="C122" i="3"/>
  <c r="B122" i="3"/>
  <c r="A123" i="3"/>
  <c r="C123" i="3"/>
  <c r="B123" i="3"/>
  <c r="A124" i="3"/>
  <c r="C124" i="3"/>
  <c r="B124" i="3"/>
  <c r="A125" i="3"/>
  <c r="C125" i="3"/>
  <c r="B125" i="3"/>
  <c r="A126" i="3"/>
  <c r="C126" i="3"/>
  <c r="B126" i="3"/>
  <c r="A127" i="3"/>
  <c r="C127" i="3"/>
  <c r="B127" i="3"/>
  <c r="A128" i="3"/>
  <c r="C128" i="3"/>
  <c r="B128" i="3"/>
  <c r="A129" i="3"/>
  <c r="C129" i="3"/>
  <c r="B129" i="3"/>
  <c r="A130" i="3"/>
  <c r="C130" i="3"/>
  <c r="B130" i="3"/>
  <c r="A131" i="3"/>
  <c r="C131" i="3"/>
  <c r="B131" i="3"/>
  <c r="A132" i="3"/>
  <c r="C132" i="3"/>
  <c r="B132" i="3"/>
  <c r="A133" i="3"/>
  <c r="C133" i="3"/>
  <c r="B133" i="3"/>
  <c r="A134" i="3"/>
  <c r="C134" i="3"/>
  <c r="B134" i="3"/>
  <c r="A135" i="3"/>
  <c r="C135" i="3"/>
  <c r="B135" i="3"/>
  <c r="A136" i="3"/>
  <c r="C136" i="3"/>
  <c r="B136" i="3"/>
  <c r="A137" i="3"/>
  <c r="C137" i="3"/>
  <c r="B137" i="3"/>
  <c r="A138" i="3"/>
  <c r="C138" i="3"/>
  <c r="B138" i="3"/>
  <c r="A139" i="3"/>
  <c r="C139" i="3"/>
  <c r="B139" i="3"/>
  <c r="A140" i="3"/>
  <c r="C140" i="3"/>
  <c r="B140" i="3"/>
  <c r="A141" i="3"/>
  <c r="C141" i="3"/>
  <c r="B141" i="3"/>
  <c r="A142" i="3"/>
  <c r="C142" i="3"/>
  <c r="B142" i="3"/>
  <c r="A143" i="3"/>
  <c r="C143" i="3"/>
  <c r="B143" i="3"/>
  <c r="A144" i="3"/>
  <c r="C144" i="3"/>
  <c r="B144" i="3"/>
  <c r="A145" i="3"/>
  <c r="C145" i="3"/>
  <c r="B145" i="3"/>
  <c r="A146" i="3"/>
  <c r="C146" i="3"/>
  <c r="B146" i="3"/>
  <c r="A147" i="3"/>
  <c r="C147" i="3"/>
  <c r="B147" i="3"/>
  <c r="A148" i="3"/>
  <c r="C148" i="3"/>
  <c r="B148" i="3"/>
  <c r="A149" i="3"/>
  <c r="C149" i="3"/>
  <c r="B149" i="3"/>
  <c r="A150" i="3"/>
  <c r="C150" i="3"/>
  <c r="B150" i="3"/>
  <c r="A151" i="3"/>
  <c r="C151" i="3"/>
  <c r="B151" i="3"/>
  <c r="A152" i="3"/>
  <c r="C152" i="3"/>
  <c r="B152" i="3"/>
  <c r="A153" i="3"/>
  <c r="C153" i="3"/>
  <c r="B153" i="3"/>
  <c r="A154" i="3"/>
  <c r="C154" i="3"/>
  <c r="B154" i="3"/>
  <c r="A155" i="3"/>
  <c r="C155" i="3"/>
  <c r="B155" i="3"/>
  <c r="A156" i="3"/>
  <c r="C156" i="3"/>
  <c r="B156" i="3"/>
  <c r="A157" i="3"/>
  <c r="C157" i="3"/>
  <c r="B157" i="3"/>
  <c r="A158" i="3"/>
  <c r="C158" i="3"/>
  <c r="B158" i="3"/>
  <c r="A159" i="3"/>
  <c r="C159" i="3"/>
  <c r="B159" i="3"/>
  <c r="A160" i="3"/>
  <c r="C160" i="3"/>
  <c r="B160" i="3"/>
  <c r="A161" i="3"/>
  <c r="C161" i="3"/>
  <c r="B161" i="3"/>
  <c r="A162" i="3"/>
  <c r="C162" i="3"/>
  <c r="B162" i="3"/>
  <c r="A163" i="3"/>
  <c r="C163" i="3"/>
  <c r="B163" i="3"/>
  <c r="A164" i="3"/>
  <c r="C164" i="3"/>
  <c r="B164" i="3"/>
  <c r="A165" i="3"/>
  <c r="C165" i="3"/>
  <c r="B165" i="3"/>
  <c r="A166" i="3"/>
  <c r="C166" i="3"/>
  <c r="B166" i="3"/>
  <c r="A167" i="3"/>
  <c r="C167" i="3"/>
  <c r="B167" i="3"/>
  <c r="A168" i="3"/>
  <c r="C168" i="3"/>
  <c r="B168" i="3"/>
  <c r="A169" i="3"/>
  <c r="C169" i="3"/>
  <c r="B169" i="3"/>
  <c r="A170" i="3"/>
  <c r="C170" i="3"/>
  <c r="B170" i="3"/>
  <c r="A171" i="3"/>
  <c r="C171" i="3"/>
  <c r="B171" i="3"/>
  <c r="A172" i="3"/>
  <c r="C172" i="3"/>
  <c r="B172" i="3"/>
  <c r="A173" i="3"/>
  <c r="C173" i="3"/>
  <c r="B173" i="3"/>
  <c r="A174" i="3"/>
  <c r="C174" i="3"/>
  <c r="B174" i="3"/>
  <c r="A175" i="3"/>
  <c r="C175" i="3"/>
  <c r="B175" i="3"/>
  <c r="A176" i="3"/>
  <c r="C176" i="3"/>
  <c r="B176" i="3"/>
  <c r="A177" i="3"/>
  <c r="C177" i="3"/>
  <c r="B177" i="3"/>
  <c r="A178" i="3"/>
  <c r="C178" i="3"/>
  <c r="B178" i="3"/>
  <c r="A179" i="3"/>
  <c r="C179" i="3"/>
  <c r="B179" i="3"/>
  <c r="A180" i="3"/>
  <c r="C180" i="3"/>
  <c r="B180" i="3"/>
  <c r="A181" i="3"/>
  <c r="C181" i="3"/>
  <c r="B181" i="3"/>
  <c r="A182" i="3"/>
  <c r="C182" i="3"/>
  <c r="B182" i="3"/>
  <c r="A183" i="3"/>
  <c r="C183" i="3"/>
  <c r="B183" i="3"/>
  <c r="A184" i="3"/>
  <c r="C184" i="3"/>
  <c r="B184" i="3"/>
  <c r="A185" i="3"/>
  <c r="C185" i="3"/>
  <c r="B185" i="3"/>
  <c r="A186" i="3"/>
  <c r="C186" i="3"/>
  <c r="B186" i="3"/>
  <c r="A187" i="3"/>
  <c r="C187" i="3"/>
  <c r="B187" i="3"/>
  <c r="A188" i="3"/>
  <c r="C188" i="3"/>
  <c r="B188" i="3"/>
  <c r="A189" i="3"/>
  <c r="C189" i="3"/>
  <c r="B189" i="3"/>
  <c r="A190" i="3"/>
  <c r="C190" i="3"/>
  <c r="B190" i="3"/>
  <c r="A191" i="3"/>
  <c r="C191" i="3"/>
  <c r="B191" i="3"/>
  <c r="A192" i="3"/>
  <c r="C192" i="3"/>
  <c r="B192" i="3"/>
  <c r="A193" i="3"/>
  <c r="C193" i="3"/>
  <c r="B193" i="3"/>
  <c r="A194" i="3"/>
  <c r="C194" i="3"/>
  <c r="B194" i="3"/>
  <c r="A195" i="3"/>
  <c r="C195" i="3"/>
  <c r="B195" i="3"/>
  <c r="A196" i="3"/>
  <c r="C196" i="3"/>
  <c r="B196" i="3"/>
  <c r="A197" i="3"/>
  <c r="C197" i="3"/>
  <c r="B197" i="3"/>
  <c r="A198" i="3"/>
  <c r="C198" i="3"/>
  <c r="B198" i="3"/>
  <c r="A199" i="3"/>
  <c r="C199" i="3"/>
  <c r="B199" i="3"/>
  <c r="A200" i="3"/>
  <c r="C200" i="3"/>
  <c r="B200" i="3"/>
  <c r="A201" i="3"/>
  <c r="C201" i="3"/>
  <c r="B201" i="3"/>
  <c r="A202" i="3"/>
  <c r="C202" i="3"/>
  <c r="B202" i="3"/>
  <c r="A203" i="3"/>
  <c r="C203" i="3"/>
  <c r="B203" i="3"/>
  <c r="A204" i="3"/>
  <c r="C204" i="3"/>
  <c r="B204" i="3"/>
  <c r="A205" i="3"/>
  <c r="C205" i="3"/>
  <c r="B205" i="3"/>
  <c r="A206" i="3"/>
  <c r="C206" i="3"/>
  <c r="B206" i="3"/>
  <c r="A207" i="3"/>
  <c r="C207" i="3"/>
  <c r="B207" i="3"/>
  <c r="A208" i="3"/>
  <c r="C208" i="3"/>
  <c r="B208" i="3"/>
  <c r="A209" i="3"/>
  <c r="C209" i="3"/>
  <c r="B209" i="3"/>
  <c r="A210" i="3"/>
  <c r="C210" i="3"/>
  <c r="B210" i="3"/>
  <c r="A211" i="3"/>
  <c r="C211" i="3"/>
  <c r="B211" i="3"/>
  <c r="A212" i="3"/>
  <c r="C212" i="3"/>
  <c r="B212" i="3"/>
  <c r="A213" i="3"/>
  <c r="C213" i="3"/>
  <c r="B213" i="3"/>
  <c r="A214" i="3"/>
  <c r="C214" i="3"/>
  <c r="B214" i="3"/>
  <c r="A215" i="3"/>
  <c r="C215" i="3"/>
  <c r="B215" i="3"/>
  <c r="A216" i="3"/>
  <c r="C216" i="3"/>
  <c r="B216" i="3"/>
  <c r="A217" i="3"/>
  <c r="C217" i="3"/>
  <c r="B217" i="3"/>
  <c r="A218" i="3"/>
  <c r="C218" i="3"/>
  <c r="B218" i="3"/>
  <c r="A219" i="3"/>
  <c r="C219" i="3"/>
  <c r="B219" i="3"/>
  <c r="A220" i="3"/>
  <c r="C220" i="3"/>
  <c r="B220" i="3"/>
  <c r="A221" i="3"/>
  <c r="C221" i="3"/>
  <c r="B221" i="3"/>
  <c r="A222" i="3"/>
  <c r="C222" i="3"/>
  <c r="B222" i="3"/>
  <c r="A223" i="3"/>
  <c r="C223" i="3"/>
  <c r="B223" i="3"/>
  <c r="A224" i="3"/>
  <c r="C224" i="3"/>
  <c r="B224" i="3"/>
  <c r="A225" i="3"/>
  <c r="C225" i="3"/>
  <c r="B225" i="3"/>
  <c r="A226" i="3"/>
  <c r="C226" i="3"/>
  <c r="B226" i="3"/>
  <c r="A227" i="3"/>
  <c r="C227" i="3"/>
  <c r="B227" i="3"/>
  <c r="A228" i="3"/>
  <c r="C228" i="3"/>
  <c r="B228" i="3"/>
  <c r="A229" i="3"/>
  <c r="C229" i="3"/>
  <c r="B229" i="3"/>
  <c r="A230" i="3"/>
  <c r="C230" i="3"/>
  <c r="B230" i="3"/>
  <c r="A231" i="3"/>
  <c r="C231" i="3"/>
  <c r="B231" i="3"/>
  <c r="A232" i="3"/>
  <c r="C232" i="3"/>
  <c r="B232" i="3"/>
  <c r="A233" i="3"/>
  <c r="C233" i="3"/>
  <c r="B233" i="3"/>
  <c r="A234" i="3"/>
  <c r="C234" i="3"/>
  <c r="B234" i="3"/>
  <c r="A235" i="3"/>
  <c r="C235" i="3"/>
  <c r="B235" i="3"/>
  <c r="A236" i="3"/>
  <c r="C236" i="3"/>
  <c r="B236" i="3"/>
  <c r="A237" i="3"/>
  <c r="C237" i="3"/>
  <c r="B237" i="3"/>
  <c r="A238" i="3"/>
  <c r="C238" i="3"/>
  <c r="B238" i="3"/>
  <c r="A239" i="3"/>
  <c r="C239" i="3"/>
  <c r="B239" i="3"/>
  <c r="A240" i="3"/>
  <c r="C240" i="3"/>
  <c r="B240" i="3"/>
  <c r="A241" i="3"/>
  <c r="C241" i="3"/>
  <c r="B241" i="3"/>
  <c r="A242" i="3"/>
  <c r="C242" i="3"/>
  <c r="B242" i="3"/>
  <c r="A243" i="3"/>
  <c r="C243" i="3"/>
  <c r="B243" i="3"/>
  <c r="A244" i="3"/>
  <c r="C244" i="3"/>
  <c r="B244" i="3"/>
  <c r="A245" i="3"/>
  <c r="C245" i="3"/>
  <c r="B245" i="3"/>
  <c r="A246" i="3"/>
  <c r="C246" i="3"/>
  <c r="B246" i="3"/>
  <c r="A247" i="3"/>
  <c r="C247" i="3"/>
  <c r="B247" i="3"/>
  <c r="A248" i="3"/>
  <c r="C248" i="3"/>
  <c r="B248" i="3"/>
  <c r="A249" i="3"/>
  <c r="C249" i="3"/>
  <c r="B249" i="3"/>
  <c r="A250" i="3"/>
  <c r="C250" i="3"/>
  <c r="B250" i="3"/>
  <c r="A251" i="3"/>
  <c r="C251" i="3"/>
  <c r="B251" i="3"/>
  <c r="A252" i="3"/>
  <c r="C252" i="3"/>
  <c r="B252" i="3"/>
  <c r="A253" i="3"/>
  <c r="C253" i="3"/>
  <c r="B253" i="3"/>
  <c r="A254" i="3"/>
  <c r="C254" i="3"/>
  <c r="B254" i="3"/>
  <c r="A255" i="3"/>
  <c r="C255" i="3"/>
  <c r="B255" i="3"/>
  <c r="A256" i="3"/>
  <c r="C256" i="3"/>
  <c r="B256" i="3"/>
  <c r="A257" i="3"/>
  <c r="C257" i="3"/>
  <c r="B257" i="3"/>
  <c r="A258" i="3"/>
  <c r="C258" i="3"/>
  <c r="B258" i="3"/>
  <c r="A259" i="3"/>
  <c r="C259" i="3"/>
  <c r="B259" i="3"/>
  <c r="A260" i="3"/>
  <c r="C260" i="3"/>
  <c r="B260" i="3"/>
  <c r="A261" i="3"/>
  <c r="C261" i="3"/>
  <c r="B261" i="3"/>
  <c r="A262" i="3"/>
  <c r="C262" i="3"/>
  <c r="B262" i="3"/>
  <c r="A263" i="3"/>
  <c r="C263" i="3"/>
  <c r="B263" i="3"/>
  <c r="A264" i="3"/>
  <c r="C264" i="3"/>
  <c r="B264" i="3"/>
  <c r="A265" i="3"/>
  <c r="C265" i="3"/>
  <c r="B265" i="3"/>
  <c r="A266" i="3"/>
  <c r="C266" i="3"/>
  <c r="B266" i="3"/>
  <c r="A267" i="3"/>
  <c r="C267" i="3"/>
  <c r="B267" i="3"/>
  <c r="A268" i="3"/>
  <c r="C268" i="3"/>
  <c r="B268" i="3"/>
  <c r="A269" i="3"/>
  <c r="C269" i="3"/>
  <c r="B269" i="3"/>
  <c r="A270" i="3"/>
  <c r="C270" i="3"/>
  <c r="B270" i="3"/>
  <c r="A271" i="3"/>
  <c r="C271" i="3"/>
  <c r="B271" i="3"/>
  <c r="A272" i="3"/>
  <c r="C272" i="3"/>
  <c r="B272" i="3"/>
  <c r="A273" i="3"/>
  <c r="C273" i="3"/>
  <c r="B273" i="3"/>
  <c r="A274" i="3"/>
  <c r="C274" i="3"/>
  <c r="B274" i="3"/>
  <c r="A275" i="3"/>
  <c r="C275" i="3"/>
  <c r="B275" i="3"/>
  <c r="A276" i="3"/>
  <c r="C276" i="3"/>
  <c r="B276" i="3"/>
  <c r="A277" i="3"/>
  <c r="C277" i="3"/>
  <c r="B277" i="3"/>
  <c r="A278" i="3"/>
  <c r="C278" i="3"/>
  <c r="B278" i="3"/>
  <c r="A279" i="3"/>
  <c r="C279" i="3"/>
  <c r="B279" i="3"/>
  <c r="A280" i="3"/>
  <c r="C280" i="3"/>
  <c r="B280" i="3"/>
  <c r="A281" i="3"/>
  <c r="C281" i="3"/>
  <c r="B281" i="3"/>
  <c r="A282" i="3"/>
  <c r="C282" i="3"/>
  <c r="B282" i="3"/>
  <c r="A283" i="3"/>
  <c r="C283" i="3"/>
  <c r="B283" i="3"/>
  <c r="A284" i="3"/>
  <c r="C284" i="3"/>
  <c r="B284" i="3"/>
  <c r="A285" i="3"/>
  <c r="C285" i="3"/>
  <c r="B285" i="3"/>
  <c r="A286" i="3"/>
  <c r="C286" i="3"/>
  <c r="B286" i="3"/>
  <c r="A287" i="3"/>
  <c r="C287" i="3"/>
  <c r="B287" i="3"/>
  <c r="A288" i="3"/>
  <c r="C288" i="3"/>
  <c r="B288" i="3"/>
  <c r="A289" i="3"/>
  <c r="C289" i="3"/>
  <c r="B289" i="3"/>
  <c r="A290" i="3"/>
  <c r="C290" i="3"/>
  <c r="B290" i="3"/>
  <c r="A291" i="3"/>
  <c r="C291" i="3"/>
  <c r="B291" i="3"/>
  <c r="A292" i="3"/>
  <c r="C292" i="3"/>
  <c r="B292" i="3"/>
  <c r="A293" i="3"/>
  <c r="C293" i="3"/>
  <c r="B293" i="3"/>
  <c r="A294" i="3"/>
  <c r="C294" i="3"/>
  <c r="B294" i="3"/>
  <c r="A295" i="3"/>
  <c r="C295" i="3"/>
  <c r="B295" i="3"/>
  <c r="A296" i="3"/>
  <c r="C296" i="3"/>
  <c r="B296" i="3"/>
  <c r="A297" i="3"/>
  <c r="C297" i="3"/>
  <c r="B297" i="3"/>
  <c r="A298" i="3"/>
  <c r="C298" i="3"/>
  <c r="B298" i="3"/>
  <c r="A299" i="3"/>
  <c r="C299" i="3"/>
  <c r="B299" i="3"/>
  <c r="A300" i="3"/>
  <c r="C300" i="3"/>
  <c r="B300" i="3"/>
  <c r="A301" i="3"/>
  <c r="C301" i="3"/>
  <c r="B301" i="3"/>
  <c r="A302" i="3"/>
  <c r="C302" i="3"/>
  <c r="B302" i="3"/>
  <c r="A303" i="3"/>
  <c r="C303" i="3"/>
  <c r="B303" i="3"/>
  <c r="A304" i="3"/>
  <c r="C304" i="3"/>
  <c r="B304" i="3"/>
  <c r="A305" i="3"/>
  <c r="C305" i="3"/>
  <c r="B305" i="3"/>
  <c r="A306" i="3"/>
  <c r="C306" i="3"/>
  <c r="B306" i="3"/>
  <c r="A307" i="3"/>
  <c r="C307" i="3"/>
  <c r="B307" i="3"/>
  <c r="A308" i="3"/>
  <c r="C308" i="3"/>
  <c r="B308" i="3"/>
  <c r="A309" i="3"/>
  <c r="C309" i="3"/>
  <c r="B309" i="3"/>
  <c r="A310" i="3"/>
  <c r="C310" i="3"/>
  <c r="B310" i="3"/>
  <c r="A311" i="3"/>
  <c r="C311" i="3"/>
  <c r="B311" i="3"/>
  <c r="A312" i="3"/>
  <c r="C312" i="3"/>
  <c r="B312" i="3"/>
  <c r="A313" i="3"/>
  <c r="C313" i="3"/>
  <c r="B313" i="3"/>
  <c r="A314" i="3"/>
  <c r="C314" i="3"/>
  <c r="B314" i="3"/>
  <c r="A315" i="3"/>
  <c r="C315" i="3"/>
  <c r="B315" i="3"/>
  <c r="A316" i="3"/>
  <c r="C316" i="3"/>
  <c r="B316" i="3"/>
  <c r="A317" i="3"/>
  <c r="C317" i="3"/>
  <c r="B317" i="3"/>
  <c r="A318" i="3"/>
  <c r="C318" i="3"/>
  <c r="B318" i="3"/>
  <c r="A319" i="3"/>
  <c r="C319" i="3"/>
  <c r="B319" i="3"/>
  <c r="A320" i="3"/>
  <c r="C320" i="3"/>
  <c r="B320" i="3"/>
  <c r="A321" i="3"/>
  <c r="C321" i="3"/>
  <c r="B321" i="3"/>
  <c r="A322" i="3"/>
  <c r="C322" i="3"/>
  <c r="B322" i="3"/>
  <c r="A323" i="3"/>
  <c r="C323" i="3"/>
  <c r="B323" i="3"/>
  <c r="A324" i="3"/>
  <c r="C324" i="3"/>
  <c r="B324" i="3"/>
  <c r="A325" i="3"/>
  <c r="C325" i="3"/>
  <c r="B325" i="3"/>
  <c r="A326" i="3"/>
  <c r="C326" i="3"/>
  <c r="B326" i="3"/>
  <c r="A327" i="3"/>
  <c r="C327" i="3"/>
  <c r="B327" i="3"/>
  <c r="A328" i="3"/>
  <c r="C328" i="3"/>
  <c r="B328" i="3"/>
  <c r="A329" i="3"/>
  <c r="C329" i="3"/>
  <c r="B329" i="3"/>
  <c r="A330" i="3"/>
  <c r="C330" i="3"/>
  <c r="B330" i="3"/>
  <c r="A331" i="3"/>
  <c r="C331" i="3"/>
  <c r="B331" i="3"/>
  <c r="A332" i="3"/>
  <c r="C332" i="3"/>
  <c r="B332" i="3"/>
  <c r="A333" i="3"/>
  <c r="C333" i="3"/>
  <c r="B333" i="3"/>
  <c r="A334" i="3"/>
  <c r="C334" i="3"/>
  <c r="B334" i="3"/>
  <c r="A335" i="3"/>
  <c r="C335" i="3"/>
  <c r="B335" i="3"/>
  <c r="A336" i="3"/>
  <c r="C336" i="3"/>
  <c r="B336" i="3"/>
  <c r="A337" i="3"/>
  <c r="C337" i="3"/>
  <c r="B337" i="3"/>
  <c r="A338" i="3"/>
  <c r="C338" i="3"/>
  <c r="B338" i="3"/>
  <c r="A339" i="3"/>
  <c r="C339" i="3"/>
  <c r="B339" i="3"/>
  <c r="A340" i="3"/>
  <c r="C340" i="3"/>
  <c r="B340" i="3"/>
  <c r="A341" i="3"/>
  <c r="C341" i="3"/>
  <c r="B341" i="3"/>
  <c r="A342" i="3"/>
  <c r="C342" i="3"/>
  <c r="B342" i="3"/>
  <c r="A343" i="3"/>
  <c r="C343" i="3"/>
  <c r="B343" i="3"/>
  <c r="A344" i="3"/>
  <c r="C344" i="3"/>
  <c r="B344" i="3"/>
  <c r="A345" i="3"/>
  <c r="C345" i="3"/>
  <c r="B345" i="3"/>
  <c r="A346" i="3"/>
  <c r="C346" i="3"/>
  <c r="B346" i="3"/>
  <c r="A347" i="3"/>
  <c r="C347" i="3"/>
  <c r="B347" i="3"/>
  <c r="A348" i="3"/>
  <c r="C348" i="3"/>
  <c r="B348" i="3"/>
  <c r="A349" i="3"/>
  <c r="C349" i="3"/>
  <c r="B349" i="3"/>
  <c r="A350" i="3"/>
  <c r="C350" i="3"/>
  <c r="B350" i="3"/>
  <c r="A351" i="3"/>
  <c r="C351" i="3"/>
  <c r="B351" i="3"/>
  <c r="A352" i="3"/>
  <c r="C352" i="3"/>
  <c r="B352" i="3"/>
  <c r="A353" i="3"/>
  <c r="C353" i="3"/>
  <c r="B353" i="3"/>
  <c r="A354" i="3"/>
  <c r="C354" i="3"/>
  <c r="B354" i="3"/>
  <c r="A355" i="3"/>
  <c r="C355" i="3"/>
  <c r="B355" i="3"/>
  <c r="A356" i="3"/>
  <c r="C356" i="3"/>
  <c r="B356" i="3"/>
  <c r="A357" i="3"/>
  <c r="C357" i="3"/>
  <c r="B357" i="3"/>
  <c r="A358" i="3"/>
  <c r="C358" i="3"/>
  <c r="B358" i="3"/>
  <c r="A359" i="3"/>
  <c r="C359" i="3"/>
  <c r="B359" i="3"/>
  <c r="A360" i="3"/>
  <c r="C360" i="3"/>
  <c r="B360" i="3"/>
  <c r="A361" i="3"/>
  <c r="C361" i="3"/>
  <c r="B361" i="3"/>
  <c r="A362" i="3"/>
  <c r="C362" i="3"/>
  <c r="B362" i="3"/>
  <c r="A363" i="3"/>
  <c r="C363" i="3"/>
  <c r="B363" i="3"/>
  <c r="A364" i="3"/>
  <c r="C364" i="3"/>
  <c r="B364" i="3"/>
  <c r="A365" i="3"/>
  <c r="C365" i="3"/>
  <c r="B365" i="3"/>
  <c r="A366" i="3"/>
  <c r="C366" i="3"/>
  <c r="B366" i="3"/>
  <c r="G6" i="2"/>
  <c r="H6" i="2"/>
  <c r="I6" i="2"/>
  <c r="J6" i="2"/>
  <c r="F5" i="1"/>
  <c r="G8" i="2"/>
  <c r="H8" i="2"/>
  <c r="I8" i="2"/>
  <c r="J8" i="2"/>
  <c r="F7" i="1"/>
  <c r="G10" i="2"/>
  <c r="H10" i="2"/>
  <c r="I10" i="2"/>
  <c r="J10" i="2"/>
  <c r="F9" i="1"/>
  <c r="G12" i="2"/>
  <c r="H12" i="2"/>
  <c r="I12" i="2"/>
  <c r="J12" i="2"/>
  <c r="F11" i="1"/>
  <c r="G14" i="2"/>
  <c r="H14" i="2"/>
  <c r="I14" i="2"/>
  <c r="J14" i="2"/>
  <c r="F13" i="1"/>
  <c r="G16" i="2"/>
  <c r="H16" i="2"/>
  <c r="I16" i="2"/>
  <c r="J16" i="2"/>
  <c r="F15" i="1"/>
  <c r="G18" i="2"/>
  <c r="H18" i="2"/>
  <c r="I18" i="2"/>
  <c r="J18" i="2"/>
  <c r="F17" i="1"/>
  <c r="G20" i="2"/>
  <c r="H20" i="2"/>
  <c r="I20" i="2"/>
  <c r="J20" i="2"/>
  <c r="F19" i="1"/>
  <c r="G22" i="2"/>
  <c r="H22" i="2"/>
  <c r="I22" i="2"/>
  <c r="J22" i="2"/>
  <c r="F21" i="1"/>
  <c r="G24" i="2"/>
  <c r="H24" i="2"/>
  <c r="I24" i="2"/>
  <c r="J24" i="2"/>
  <c r="F23" i="1"/>
  <c r="G26" i="2"/>
  <c r="H26" i="2"/>
  <c r="I26" i="2"/>
  <c r="J26" i="2"/>
  <c r="F25" i="1"/>
  <c r="G28" i="2"/>
  <c r="H28" i="2"/>
  <c r="I28" i="2"/>
  <c r="J28" i="2"/>
  <c r="F27" i="1"/>
  <c r="G30" i="2"/>
  <c r="H30" i="2"/>
  <c r="I30" i="2"/>
  <c r="J30" i="2"/>
  <c r="F29" i="1"/>
  <c r="G32" i="2"/>
  <c r="H32" i="2"/>
  <c r="I32" i="2"/>
  <c r="J32" i="2"/>
  <c r="F31" i="1"/>
  <c r="G34" i="2"/>
  <c r="H34" i="2"/>
  <c r="I34" i="2"/>
  <c r="J34" i="2"/>
  <c r="F33" i="1"/>
  <c r="G36" i="2"/>
  <c r="H36" i="2"/>
  <c r="I36" i="2"/>
  <c r="J36" i="2"/>
  <c r="F35" i="1"/>
  <c r="G38" i="2"/>
  <c r="H38" i="2"/>
  <c r="I38" i="2"/>
  <c r="J38" i="2"/>
  <c r="F37" i="1"/>
  <c r="G40" i="2"/>
  <c r="H40" i="2"/>
  <c r="I40" i="2"/>
  <c r="J40" i="2"/>
  <c r="F39" i="1"/>
  <c r="G42" i="2"/>
  <c r="H42" i="2"/>
  <c r="I42" i="2"/>
  <c r="J42" i="2"/>
  <c r="F41" i="1"/>
  <c r="G44" i="2"/>
  <c r="H44" i="2"/>
  <c r="I44" i="2"/>
  <c r="J44" i="2"/>
  <c r="F43" i="1"/>
  <c r="G46" i="2"/>
  <c r="H46" i="2"/>
  <c r="I46" i="2"/>
  <c r="J46" i="2"/>
  <c r="F45" i="1"/>
  <c r="G48" i="2"/>
  <c r="H48" i="2"/>
  <c r="I48" i="2"/>
  <c r="J48" i="2"/>
  <c r="F47" i="1"/>
  <c r="G50" i="2"/>
  <c r="H50" i="2"/>
  <c r="I50" i="2"/>
  <c r="J50" i="2"/>
  <c r="F49" i="1"/>
  <c r="G52" i="2"/>
  <c r="H52" i="2"/>
  <c r="I52" i="2"/>
  <c r="J52" i="2"/>
  <c r="F51" i="1"/>
  <c r="G54" i="2"/>
  <c r="H54" i="2"/>
  <c r="I54" i="2"/>
  <c r="J54" i="2"/>
  <c r="F53" i="1"/>
  <c r="G4" i="2"/>
  <c r="H4" i="2"/>
  <c r="I4" i="2"/>
  <c r="J4" i="2"/>
  <c r="F3" i="1"/>
  <c r="A1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F6" i="2"/>
  <c r="I5" i="1"/>
  <c r="F8" i="2"/>
  <c r="I7" i="1"/>
  <c r="F10" i="2"/>
  <c r="I9" i="1"/>
  <c r="F12" i="2"/>
  <c r="I11" i="1"/>
  <c r="F14" i="2"/>
  <c r="I13" i="1"/>
  <c r="F16" i="2"/>
  <c r="I15" i="1"/>
  <c r="F18" i="2"/>
  <c r="I17" i="1"/>
  <c r="F20" i="2"/>
  <c r="I19" i="1"/>
  <c r="F22" i="2"/>
  <c r="I21" i="1"/>
  <c r="F24" i="2"/>
  <c r="I23" i="1"/>
  <c r="F26" i="2"/>
  <c r="I25" i="1"/>
  <c r="F28" i="2"/>
  <c r="I27" i="1"/>
  <c r="F30" i="2"/>
  <c r="I29" i="1"/>
  <c r="F32" i="2"/>
  <c r="I31" i="1"/>
  <c r="F34" i="2"/>
  <c r="I33" i="1"/>
  <c r="F36" i="2"/>
  <c r="I35" i="1"/>
  <c r="F38" i="2"/>
  <c r="I37" i="1"/>
  <c r="F40" i="2"/>
  <c r="I39" i="1"/>
  <c r="F42" i="2"/>
  <c r="I41" i="1"/>
  <c r="F44" i="2"/>
  <c r="I43" i="1"/>
  <c r="F46" i="2"/>
  <c r="I45" i="1"/>
  <c r="F48" i="2"/>
  <c r="I47" i="1"/>
  <c r="F50" i="2"/>
  <c r="I49" i="1"/>
  <c r="F52" i="2"/>
  <c r="I51" i="1"/>
  <c r="F54" i="2"/>
  <c r="I53" i="1"/>
  <c r="F4" i="2"/>
  <c r="I3" i="1"/>
  <c r="D1" i="4"/>
  <c r="A2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C17" i="4"/>
  <c r="B17" i="4"/>
  <c r="C3" i="4"/>
  <c r="B3" i="4"/>
  <c r="C4" i="4"/>
  <c r="B4" i="4"/>
  <c r="C5" i="4"/>
  <c r="B5" i="4"/>
  <c r="C6" i="4"/>
  <c r="B6" i="4"/>
  <c r="C7" i="4"/>
  <c r="B7" i="4"/>
  <c r="C8" i="4"/>
  <c r="B8" i="4"/>
  <c r="C9" i="4"/>
  <c r="B9" i="4"/>
  <c r="C10" i="4"/>
  <c r="B10" i="4"/>
  <c r="C11" i="4"/>
  <c r="B11" i="4"/>
  <c r="C12" i="4"/>
  <c r="B12" i="4"/>
  <c r="C13" i="4"/>
  <c r="B13" i="4"/>
  <c r="C14" i="4"/>
  <c r="B14" i="4"/>
  <c r="C15" i="4"/>
  <c r="B15" i="4"/>
  <c r="C16" i="4"/>
  <c r="B16" i="4"/>
  <c r="A18" i="4"/>
  <c r="C18" i="4"/>
  <c r="B18" i="4"/>
  <c r="A19" i="4"/>
  <c r="C19" i="4"/>
  <c r="B19" i="4"/>
  <c r="A20" i="4"/>
  <c r="C20" i="4"/>
  <c r="B20" i="4"/>
  <c r="A21" i="4"/>
  <c r="C21" i="4"/>
  <c r="B21" i="4"/>
  <c r="A22" i="4"/>
  <c r="C22" i="4"/>
  <c r="B22" i="4"/>
  <c r="A23" i="4"/>
  <c r="C23" i="4"/>
  <c r="B23" i="4"/>
  <c r="A24" i="4"/>
  <c r="C24" i="4"/>
  <c r="B24" i="4"/>
  <c r="A25" i="4"/>
  <c r="C25" i="4"/>
  <c r="B25" i="4"/>
  <c r="A26" i="4"/>
  <c r="C26" i="4"/>
  <c r="B26" i="4"/>
  <c r="A27" i="4"/>
  <c r="C27" i="4"/>
  <c r="B27" i="4"/>
  <c r="A28" i="4"/>
  <c r="C28" i="4"/>
  <c r="B28" i="4"/>
  <c r="A29" i="4"/>
  <c r="C29" i="4"/>
  <c r="B29" i="4"/>
  <c r="A30" i="4"/>
  <c r="C30" i="4"/>
  <c r="B30" i="4"/>
  <c r="A31" i="4"/>
  <c r="C31" i="4"/>
  <c r="B31" i="4"/>
  <c r="A32" i="4"/>
  <c r="C32" i="4"/>
  <c r="B32" i="4"/>
  <c r="A33" i="4"/>
  <c r="C33" i="4"/>
  <c r="B33" i="4"/>
  <c r="A34" i="4"/>
  <c r="C34" i="4"/>
  <c r="B34" i="4"/>
  <c r="A35" i="4"/>
  <c r="C35" i="4"/>
  <c r="B35" i="4"/>
  <c r="A36" i="4"/>
  <c r="C36" i="4"/>
  <c r="B36" i="4"/>
  <c r="A37" i="4"/>
  <c r="C37" i="4"/>
  <c r="B37" i="4"/>
  <c r="A38" i="4"/>
  <c r="C38" i="4"/>
  <c r="B38" i="4"/>
  <c r="A39" i="4"/>
  <c r="C39" i="4"/>
  <c r="B39" i="4"/>
  <c r="A40" i="4"/>
  <c r="C40" i="4"/>
  <c r="B40" i="4"/>
  <c r="A41" i="4"/>
  <c r="C41" i="4"/>
  <c r="B41" i="4"/>
  <c r="A42" i="4"/>
  <c r="C42" i="4"/>
  <c r="B42" i="4"/>
  <c r="A43" i="4"/>
  <c r="C43" i="4"/>
  <c r="B43" i="4"/>
  <c r="A44" i="4"/>
  <c r="C44" i="4"/>
  <c r="B44" i="4"/>
  <c r="A45" i="4"/>
  <c r="C45" i="4"/>
  <c r="B45" i="4"/>
  <c r="A46" i="4"/>
  <c r="C46" i="4"/>
  <c r="B46" i="4"/>
  <c r="A47" i="4"/>
  <c r="C47" i="4"/>
  <c r="B47" i="4"/>
  <c r="A48" i="4"/>
  <c r="C48" i="4"/>
  <c r="B48" i="4"/>
  <c r="A49" i="4"/>
  <c r="C49" i="4"/>
  <c r="B49" i="4"/>
  <c r="A50" i="4"/>
  <c r="C50" i="4"/>
  <c r="B50" i="4"/>
  <c r="A51" i="4"/>
  <c r="C51" i="4"/>
  <c r="B51" i="4"/>
  <c r="A52" i="4"/>
  <c r="C52" i="4"/>
  <c r="B52" i="4"/>
  <c r="A53" i="4"/>
  <c r="C53" i="4"/>
  <c r="B53" i="4"/>
  <c r="A54" i="4"/>
  <c r="C54" i="4"/>
  <c r="B54" i="4"/>
  <c r="A55" i="4"/>
  <c r="C55" i="4"/>
  <c r="B55" i="4"/>
  <c r="A56" i="4"/>
  <c r="C56" i="4"/>
  <c r="B56" i="4"/>
  <c r="A57" i="4"/>
  <c r="C57" i="4"/>
  <c r="B57" i="4"/>
  <c r="A58" i="4"/>
  <c r="C58" i="4"/>
  <c r="B58" i="4"/>
  <c r="A59" i="4"/>
  <c r="C59" i="4"/>
  <c r="B59" i="4"/>
  <c r="A60" i="4"/>
  <c r="C60" i="4"/>
  <c r="B60" i="4"/>
  <c r="A61" i="4"/>
  <c r="C61" i="4"/>
  <c r="B61" i="4"/>
  <c r="A62" i="4"/>
  <c r="C62" i="4"/>
  <c r="B62" i="4"/>
  <c r="A63" i="4"/>
  <c r="C63" i="4"/>
  <c r="B63" i="4"/>
  <c r="A64" i="4"/>
  <c r="C64" i="4"/>
  <c r="B64" i="4"/>
  <c r="A65" i="4"/>
  <c r="C65" i="4"/>
  <c r="B65" i="4"/>
  <c r="A66" i="4"/>
  <c r="C66" i="4"/>
  <c r="B66" i="4"/>
  <c r="A67" i="4"/>
  <c r="C67" i="4"/>
  <c r="B67" i="4"/>
  <c r="A68" i="4"/>
  <c r="C68" i="4"/>
  <c r="B68" i="4"/>
  <c r="A69" i="4"/>
  <c r="C69" i="4"/>
  <c r="B69" i="4"/>
  <c r="A70" i="4"/>
  <c r="C70" i="4"/>
  <c r="B70" i="4"/>
  <c r="A71" i="4"/>
  <c r="C71" i="4"/>
  <c r="B71" i="4"/>
  <c r="A72" i="4"/>
  <c r="C72" i="4"/>
  <c r="B72" i="4"/>
  <c r="A73" i="4"/>
  <c r="C73" i="4"/>
  <c r="B73" i="4"/>
  <c r="A74" i="4"/>
  <c r="C74" i="4"/>
  <c r="B74" i="4"/>
  <c r="A75" i="4"/>
  <c r="C75" i="4"/>
  <c r="B75" i="4"/>
  <c r="A76" i="4"/>
  <c r="C76" i="4"/>
  <c r="B76" i="4"/>
  <c r="A77" i="4"/>
  <c r="C77" i="4"/>
  <c r="B77" i="4"/>
  <c r="A78" i="4"/>
  <c r="C78" i="4"/>
  <c r="B78" i="4"/>
  <c r="A79" i="4"/>
  <c r="C79" i="4"/>
  <c r="B79" i="4"/>
  <c r="A80" i="4"/>
  <c r="C80" i="4"/>
  <c r="B80" i="4"/>
  <c r="A81" i="4"/>
  <c r="C81" i="4"/>
  <c r="B81" i="4"/>
  <c r="A82" i="4"/>
  <c r="C82" i="4"/>
  <c r="B82" i="4"/>
  <c r="A83" i="4"/>
  <c r="C83" i="4"/>
  <c r="B83" i="4"/>
  <c r="A84" i="4"/>
  <c r="C84" i="4"/>
  <c r="B84" i="4"/>
  <c r="A85" i="4"/>
  <c r="C85" i="4"/>
  <c r="B85" i="4"/>
  <c r="A86" i="4"/>
  <c r="C86" i="4"/>
  <c r="B86" i="4"/>
  <c r="A87" i="4"/>
  <c r="C87" i="4"/>
  <c r="B87" i="4"/>
  <c r="A88" i="4"/>
  <c r="C88" i="4"/>
  <c r="B88" i="4"/>
  <c r="A89" i="4"/>
  <c r="C89" i="4"/>
  <c r="B89" i="4"/>
  <c r="A90" i="4"/>
  <c r="C90" i="4"/>
  <c r="B90" i="4"/>
  <c r="A91" i="4"/>
  <c r="C91" i="4"/>
  <c r="B91" i="4"/>
  <c r="A92" i="4"/>
  <c r="C92" i="4"/>
  <c r="B92" i="4"/>
  <c r="A93" i="4"/>
  <c r="C93" i="4"/>
  <c r="B93" i="4"/>
  <c r="A94" i="4"/>
  <c r="C94" i="4"/>
  <c r="B94" i="4"/>
  <c r="A95" i="4"/>
  <c r="C95" i="4"/>
  <c r="B95" i="4"/>
  <c r="A96" i="4"/>
  <c r="C96" i="4"/>
  <c r="B96" i="4"/>
  <c r="A97" i="4"/>
  <c r="C97" i="4"/>
  <c r="B97" i="4"/>
  <c r="A98" i="4"/>
  <c r="C98" i="4"/>
  <c r="B98" i="4"/>
  <c r="A99" i="4"/>
  <c r="C99" i="4"/>
  <c r="B99" i="4"/>
  <c r="A100" i="4"/>
  <c r="C100" i="4"/>
  <c r="B100" i="4"/>
  <c r="A101" i="4"/>
  <c r="C101" i="4"/>
  <c r="B101" i="4"/>
  <c r="A102" i="4"/>
  <c r="C102" i="4"/>
  <c r="B102" i="4"/>
  <c r="A103" i="4"/>
  <c r="C103" i="4"/>
  <c r="B103" i="4"/>
  <c r="A104" i="4"/>
  <c r="C104" i="4"/>
  <c r="B104" i="4"/>
  <c r="A105" i="4"/>
  <c r="C105" i="4"/>
  <c r="B105" i="4"/>
  <c r="A106" i="4"/>
  <c r="C106" i="4"/>
  <c r="B106" i="4"/>
  <c r="A107" i="4"/>
  <c r="C107" i="4"/>
  <c r="B107" i="4"/>
  <c r="A108" i="4"/>
  <c r="C108" i="4"/>
  <c r="B108" i="4"/>
  <c r="A109" i="4"/>
  <c r="C109" i="4"/>
  <c r="B109" i="4"/>
  <c r="A110" i="4"/>
  <c r="C110" i="4"/>
  <c r="B110" i="4"/>
  <c r="A111" i="4"/>
  <c r="C111" i="4"/>
  <c r="B111" i="4"/>
  <c r="A112" i="4"/>
  <c r="C112" i="4"/>
  <c r="B112" i="4"/>
  <c r="A113" i="4"/>
  <c r="C113" i="4"/>
  <c r="B113" i="4"/>
  <c r="A114" i="4"/>
  <c r="C114" i="4"/>
  <c r="B114" i="4"/>
  <c r="A115" i="4"/>
  <c r="C115" i="4"/>
  <c r="B115" i="4"/>
  <c r="A116" i="4"/>
  <c r="C116" i="4"/>
  <c r="B116" i="4"/>
  <c r="A117" i="4"/>
  <c r="C117" i="4"/>
  <c r="B117" i="4"/>
  <c r="A118" i="4"/>
  <c r="C118" i="4"/>
  <c r="B118" i="4"/>
  <c r="A119" i="4"/>
  <c r="C119" i="4"/>
  <c r="B119" i="4"/>
  <c r="A120" i="4"/>
  <c r="C120" i="4"/>
  <c r="B120" i="4"/>
  <c r="A121" i="4"/>
  <c r="C121" i="4"/>
  <c r="B121" i="4"/>
  <c r="A122" i="4"/>
  <c r="C122" i="4"/>
  <c r="B122" i="4"/>
  <c r="A123" i="4"/>
  <c r="C123" i="4"/>
  <c r="B123" i="4"/>
  <c r="A124" i="4"/>
  <c r="C124" i="4"/>
  <c r="B124" i="4"/>
  <c r="A125" i="4"/>
  <c r="C125" i="4"/>
  <c r="B125" i="4"/>
  <c r="A126" i="4"/>
  <c r="C126" i="4"/>
  <c r="B126" i="4"/>
  <c r="A127" i="4"/>
  <c r="C127" i="4"/>
  <c r="B127" i="4"/>
  <c r="A128" i="4"/>
  <c r="C128" i="4"/>
  <c r="B128" i="4"/>
  <c r="A129" i="4"/>
  <c r="C129" i="4"/>
  <c r="B129" i="4"/>
  <c r="A130" i="4"/>
  <c r="C130" i="4"/>
  <c r="B130" i="4"/>
  <c r="A131" i="4"/>
  <c r="C131" i="4"/>
  <c r="B131" i="4"/>
  <c r="A132" i="4"/>
  <c r="C132" i="4"/>
  <c r="B132" i="4"/>
  <c r="A133" i="4"/>
  <c r="C133" i="4"/>
  <c r="B133" i="4"/>
  <c r="A134" i="4"/>
  <c r="C134" i="4"/>
  <c r="B134" i="4"/>
  <c r="A135" i="4"/>
  <c r="C135" i="4"/>
  <c r="B135" i="4"/>
  <c r="A136" i="4"/>
  <c r="C136" i="4"/>
  <c r="B136" i="4"/>
  <c r="A137" i="4"/>
  <c r="C137" i="4"/>
  <c r="B137" i="4"/>
  <c r="A138" i="4"/>
  <c r="C138" i="4"/>
  <c r="B138" i="4"/>
  <c r="A139" i="4"/>
  <c r="C139" i="4"/>
  <c r="B139" i="4"/>
  <c r="A140" i="4"/>
  <c r="C140" i="4"/>
  <c r="B140" i="4"/>
  <c r="A141" i="4"/>
  <c r="C141" i="4"/>
  <c r="B141" i="4"/>
  <c r="A142" i="4"/>
  <c r="C142" i="4"/>
  <c r="B142" i="4"/>
  <c r="A143" i="4"/>
  <c r="C143" i="4"/>
  <c r="B143" i="4"/>
  <c r="A144" i="4"/>
  <c r="C144" i="4"/>
  <c r="B144" i="4"/>
  <c r="A145" i="4"/>
  <c r="C145" i="4"/>
  <c r="B145" i="4"/>
  <c r="A146" i="4"/>
  <c r="C146" i="4"/>
  <c r="B146" i="4"/>
  <c r="A147" i="4"/>
  <c r="C147" i="4"/>
  <c r="B147" i="4"/>
  <c r="A148" i="4"/>
  <c r="C148" i="4"/>
  <c r="B148" i="4"/>
  <c r="A149" i="4"/>
  <c r="C149" i="4"/>
  <c r="B149" i="4"/>
  <c r="A150" i="4"/>
  <c r="C150" i="4"/>
  <c r="B150" i="4"/>
  <c r="A151" i="4"/>
  <c r="C151" i="4"/>
  <c r="B151" i="4"/>
  <c r="A152" i="4"/>
  <c r="C152" i="4"/>
  <c r="B152" i="4"/>
  <c r="A153" i="4"/>
  <c r="C153" i="4"/>
  <c r="B153" i="4"/>
  <c r="A154" i="4"/>
  <c r="C154" i="4"/>
  <c r="B154" i="4"/>
  <c r="A155" i="4"/>
  <c r="C155" i="4"/>
  <c r="B155" i="4"/>
  <c r="A156" i="4"/>
  <c r="C156" i="4"/>
  <c r="B156" i="4"/>
  <c r="A157" i="4"/>
  <c r="C157" i="4"/>
  <c r="B157" i="4"/>
  <c r="A158" i="4"/>
  <c r="C158" i="4"/>
  <c r="B158" i="4"/>
  <c r="A159" i="4"/>
  <c r="C159" i="4"/>
  <c r="B159" i="4"/>
  <c r="A160" i="4"/>
  <c r="C160" i="4"/>
  <c r="B160" i="4"/>
  <c r="A161" i="4"/>
  <c r="C161" i="4"/>
  <c r="B161" i="4"/>
  <c r="A162" i="4"/>
  <c r="C162" i="4"/>
  <c r="B162" i="4"/>
  <c r="A163" i="4"/>
  <c r="C163" i="4"/>
  <c r="B163" i="4"/>
  <c r="A164" i="4"/>
  <c r="C164" i="4"/>
  <c r="B164" i="4"/>
  <c r="A165" i="4"/>
  <c r="C165" i="4"/>
  <c r="B165" i="4"/>
  <c r="A166" i="4"/>
  <c r="C166" i="4"/>
  <c r="B166" i="4"/>
  <c r="A167" i="4"/>
  <c r="C167" i="4"/>
  <c r="B167" i="4"/>
  <c r="A168" i="4"/>
  <c r="C168" i="4"/>
  <c r="B168" i="4"/>
  <c r="A169" i="4"/>
  <c r="C169" i="4"/>
  <c r="B169" i="4"/>
  <c r="A170" i="4"/>
  <c r="C170" i="4"/>
  <c r="B170" i="4"/>
  <c r="A171" i="4"/>
  <c r="C171" i="4"/>
  <c r="B171" i="4"/>
  <c r="A172" i="4"/>
  <c r="C172" i="4"/>
  <c r="B172" i="4"/>
  <c r="A173" i="4"/>
  <c r="C173" i="4"/>
  <c r="B173" i="4"/>
  <c r="A174" i="4"/>
  <c r="C174" i="4"/>
  <c r="B174" i="4"/>
  <c r="A175" i="4"/>
  <c r="C175" i="4"/>
  <c r="B175" i="4"/>
  <c r="A176" i="4"/>
  <c r="C176" i="4"/>
  <c r="B176" i="4"/>
  <c r="A177" i="4"/>
  <c r="C177" i="4"/>
  <c r="B177" i="4"/>
  <c r="A178" i="4"/>
  <c r="C178" i="4"/>
  <c r="B178" i="4"/>
  <c r="A179" i="4"/>
  <c r="C179" i="4"/>
  <c r="B179" i="4"/>
  <c r="A180" i="4"/>
  <c r="C180" i="4"/>
  <c r="B180" i="4"/>
  <c r="A181" i="4"/>
  <c r="C181" i="4"/>
  <c r="B181" i="4"/>
  <c r="A182" i="4"/>
  <c r="C182" i="4"/>
  <c r="B182" i="4"/>
  <c r="A183" i="4"/>
  <c r="C183" i="4"/>
  <c r="B183" i="4"/>
  <c r="A184" i="4"/>
  <c r="C184" i="4"/>
  <c r="B184" i="4"/>
  <c r="A185" i="4"/>
  <c r="C185" i="4"/>
  <c r="B185" i="4"/>
  <c r="A186" i="4"/>
  <c r="C186" i="4"/>
  <c r="B186" i="4"/>
  <c r="A187" i="4"/>
  <c r="C187" i="4"/>
  <c r="B187" i="4"/>
  <c r="A188" i="4"/>
  <c r="C188" i="4"/>
  <c r="B188" i="4"/>
  <c r="A189" i="4"/>
  <c r="C189" i="4"/>
  <c r="B189" i="4"/>
  <c r="A190" i="4"/>
  <c r="C190" i="4"/>
  <c r="B190" i="4"/>
  <c r="A191" i="4"/>
  <c r="C191" i="4"/>
  <c r="B191" i="4"/>
  <c r="A192" i="4"/>
  <c r="C192" i="4"/>
  <c r="B192" i="4"/>
  <c r="A193" i="4"/>
  <c r="C193" i="4"/>
  <c r="B193" i="4"/>
  <c r="A194" i="4"/>
  <c r="C194" i="4"/>
  <c r="B194" i="4"/>
  <c r="A195" i="4"/>
  <c r="C195" i="4"/>
  <c r="B195" i="4"/>
  <c r="A196" i="4"/>
  <c r="C196" i="4"/>
  <c r="B196" i="4"/>
  <c r="A197" i="4"/>
  <c r="C197" i="4"/>
  <c r="B197" i="4"/>
  <c r="A198" i="4"/>
  <c r="C198" i="4"/>
  <c r="B198" i="4"/>
  <c r="A199" i="4"/>
  <c r="C199" i="4"/>
  <c r="B199" i="4"/>
  <c r="A200" i="4"/>
  <c r="C200" i="4"/>
  <c r="B200" i="4"/>
  <c r="A201" i="4"/>
  <c r="C201" i="4"/>
  <c r="B201" i="4"/>
  <c r="A202" i="4"/>
  <c r="C202" i="4"/>
  <c r="B202" i="4"/>
  <c r="A203" i="4"/>
  <c r="C203" i="4"/>
  <c r="B203" i="4"/>
  <c r="A204" i="4"/>
  <c r="C204" i="4"/>
  <c r="B204" i="4"/>
  <c r="A205" i="4"/>
  <c r="C205" i="4"/>
  <c r="B205" i="4"/>
  <c r="A206" i="4"/>
  <c r="C206" i="4"/>
  <c r="B206" i="4"/>
  <c r="A207" i="4"/>
  <c r="C207" i="4"/>
  <c r="B207" i="4"/>
  <c r="A208" i="4"/>
  <c r="C208" i="4"/>
  <c r="B208" i="4"/>
  <c r="A209" i="4"/>
  <c r="C209" i="4"/>
  <c r="B209" i="4"/>
  <c r="A210" i="4"/>
  <c r="C210" i="4"/>
  <c r="B210" i="4"/>
  <c r="A211" i="4"/>
  <c r="C211" i="4"/>
  <c r="B211" i="4"/>
  <c r="A212" i="4"/>
  <c r="C212" i="4"/>
  <c r="B212" i="4"/>
  <c r="A213" i="4"/>
  <c r="C213" i="4"/>
  <c r="B213" i="4"/>
  <c r="A214" i="4"/>
  <c r="C214" i="4"/>
  <c r="B214" i="4"/>
  <c r="A215" i="4"/>
  <c r="C215" i="4"/>
  <c r="B215" i="4"/>
  <c r="A216" i="4"/>
  <c r="C216" i="4"/>
  <c r="B216" i="4"/>
  <c r="A217" i="4"/>
  <c r="C217" i="4"/>
  <c r="B217" i="4"/>
  <c r="A218" i="4"/>
  <c r="C218" i="4"/>
  <c r="B218" i="4"/>
  <c r="A219" i="4"/>
  <c r="C219" i="4"/>
  <c r="B219" i="4"/>
  <c r="A220" i="4"/>
  <c r="C220" i="4"/>
  <c r="B220" i="4"/>
  <c r="A221" i="4"/>
  <c r="C221" i="4"/>
  <c r="B221" i="4"/>
  <c r="A222" i="4"/>
  <c r="C222" i="4"/>
  <c r="B222" i="4"/>
  <c r="A223" i="4"/>
  <c r="C223" i="4"/>
  <c r="B223" i="4"/>
  <c r="A224" i="4"/>
  <c r="C224" i="4"/>
  <c r="B224" i="4"/>
  <c r="A225" i="4"/>
  <c r="C225" i="4"/>
  <c r="B225" i="4"/>
  <c r="A226" i="4"/>
  <c r="C226" i="4"/>
  <c r="B226" i="4"/>
  <c r="A227" i="4"/>
  <c r="C227" i="4"/>
  <c r="B227" i="4"/>
  <c r="A228" i="4"/>
  <c r="C228" i="4"/>
  <c r="B228" i="4"/>
  <c r="A229" i="4"/>
  <c r="C229" i="4"/>
  <c r="B229" i="4"/>
  <c r="A230" i="4"/>
  <c r="C230" i="4"/>
  <c r="B230" i="4"/>
  <c r="A231" i="4"/>
  <c r="C231" i="4"/>
  <c r="B231" i="4"/>
  <c r="A232" i="4"/>
  <c r="C232" i="4"/>
  <c r="B232" i="4"/>
  <c r="A233" i="4"/>
  <c r="C233" i="4"/>
  <c r="B233" i="4"/>
  <c r="A234" i="4"/>
  <c r="C234" i="4"/>
  <c r="B234" i="4"/>
  <c r="A235" i="4"/>
  <c r="C235" i="4"/>
  <c r="B235" i="4"/>
  <c r="A236" i="4"/>
  <c r="C236" i="4"/>
  <c r="B236" i="4"/>
  <c r="A237" i="4"/>
  <c r="C237" i="4"/>
  <c r="B237" i="4"/>
  <c r="A238" i="4"/>
  <c r="C238" i="4"/>
  <c r="B238" i="4"/>
  <c r="A239" i="4"/>
  <c r="C239" i="4"/>
  <c r="B239" i="4"/>
  <c r="A240" i="4"/>
  <c r="C240" i="4"/>
  <c r="B240" i="4"/>
  <c r="A241" i="4"/>
  <c r="C241" i="4"/>
  <c r="B241" i="4"/>
  <c r="A242" i="4"/>
  <c r="C242" i="4"/>
  <c r="B242" i="4"/>
  <c r="A243" i="4"/>
  <c r="C243" i="4"/>
  <c r="B243" i="4"/>
  <c r="A244" i="4"/>
  <c r="C244" i="4"/>
  <c r="B244" i="4"/>
  <c r="A245" i="4"/>
  <c r="C245" i="4"/>
  <c r="B245" i="4"/>
  <c r="A246" i="4"/>
  <c r="C246" i="4"/>
  <c r="B246" i="4"/>
  <c r="A247" i="4"/>
  <c r="C247" i="4"/>
  <c r="B247" i="4"/>
  <c r="A248" i="4"/>
  <c r="C248" i="4"/>
  <c r="B248" i="4"/>
  <c r="A249" i="4"/>
  <c r="C249" i="4"/>
  <c r="B249" i="4"/>
  <c r="A250" i="4"/>
  <c r="C250" i="4"/>
  <c r="B250" i="4"/>
  <c r="A251" i="4"/>
  <c r="C251" i="4"/>
  <c r="B251" i="4"/>
  <c r="A252" i="4"/>
  <c r="C252" i="4"/>
  <c r="B252" i="4"/>
  <c r="A253" i="4"/>
  <c r="C253" i="4"/>
  <c r="B253" i="4"/>
  <c r="A254" i="4"/>
  <c r="C254" i="4"/>
  <c r="B254" i="4"/>
  <c r="A255" i="4"/>
  <c r="C255" i="4"/>
  <c r="B255" i="4"/>
  <c r="A256" i="4"/>
  <c r="C256" i="4"/>
  <c r="B256" i="4"/>
  <c r="A257" i="4"/>
  <c r="C257" i="4"/>
  <c r="B257" i="4"/>
  <c r="A258" i="4"/>
  <c r="C258" i="4"/>
  <c r="B258" i="4"/>
  <c r="A259" i="4"/>
  <c r="C259" i="4"/>
  <c r="B259" i="4"/>
  <c r="A260" i="4"/>
  <c r="C260" i="4"/>
  <c r="B260" i="4"/>
  <c r="A261" i="4"/>
  <c r="C261" i="4"/>
  <c r="B261" i="4"/>
  <c r="A262" i="4"/>
  <c r="C262" i="4"/>
  <c r="B262" i="4"/>
  <c r="A263" i="4"/>
  <c r="C263" i="4"/>
  <c r="B263" i="4"/>
  <c r="A264" i="4"/>
  <c r="C264" i="4"/>
  <c r="B264" i="4"/>
  <c r="A265" i="4"/>
  <c r="C265" i="4"/>
  <c r="B265" i="4"/>
  <c r="A266" i="4"/>
  <c r="C266" i="4"/>
  <c r="B266" i="4"/>
  <c r="A267" i="4"/>
  <c r="C267" i="4"/>
  <c r="B267" i="4"/>
  <c r="A268" i="4"/>
  <c r="C268" i="4"/>
  <c r="B268" i="4"/>
  <c r="A269" i="4"/>
  <c r="C269" i="4"/>
  <c r="B269" i="4"/>
  <c r="A270" i="4"/>
  <c r="C270" i="4"/>
  <c r="B270" i="4"/>
  <c r="A271" i="4"/>
  <c r="C271" i="4"/>
  <c r="B271" i="4"/>
  <c r="A272" i="4"/>
  <c r="C272" i="4"/>
  <c r="B272" i="4"/>
  <c r="A273" i="4"/>
  <c r="C273" i="4"/>
  <c r="B273" i="4"/>
  <c r="A274" i="4"/>
  <c r="C274" i="4"/>
  <c r="B274" i="4"/>
  <c r="A275" i="4"/>
  <c r="C275" i="4"/>
  <c r="B275" i="4"/>
  <c r="A276" i="4"/>
  <c r="C276" i="4"/>
  <c r="B276" i="4"/>
  <c r="A277" i="4"/>
  <c r="C277" i="4"/>
  <c r="B277" i="4"/>
  <c r="A278" i="4"/>
  <c r="C278" i="4"/>
  <c r="B278" i="4"/>
  <c r="A279" i="4"/>
  <c r="C279" i="4"/>
  <c r="B279" i="4"/>
  <c r="A280" i="4"/>
  <c r="C280" i="4"/>
  <c r="B280" i="4"/>
  <c r="A281" i="4"/>
  <c r="C281" i="4"/>
  <c r="B281" i="4"/>
  <c r="A282" i="4"/>
  <c r="C282" i="4"/>
  <c r="B282" i="4"/>
  <c r="A283" i="4"/>
  <c r="C283" i="4"/>
  <c r="B283" i="4"/>
  <c r="A284" i="4"/>
  <c r="C284" i="4"/>
  <c r="B284" i="4"/>
  <c r="A285" i="4"/>
  <c r="C285" i="4"/>
  <c r="B285" i="4"/>
  <c r="A286" i="4"/>
  <c r="C286" i="4"/>
  <c r="B286" i="4"/>
  <c r="A287" i="4"/>
  <c r="C287" i="4"/>
  <c r="B287" i="4"/>
  <c r="A288" i="4"/>
  <c r="C288" i="4"/>
  <c r="B288" i="4"/>
  <c r="A289" i="4"/>
  <c r="C289" i="4"/>
  <c r="B289" i="4"/>
  <c r="A290" i="4"/>
  <c r="C290" i="4"/>
  <c r="B290" i="4"/>
  <c r="A291" i="4"/>
  <c r="C291" i="4"/>
  <c r="B291" i="4"/>
  <c r="A292" i="4"/>
  <c r="C292" i="4"/>
  <c r="B292" i="4"/>
  <c r="A293" i="4"/>
  <c r="C293" i="4"/>
  <c r="B293" i="4"/>
  <c r="A294" i="4"/>
  <c r="C294" i="4"/>
  <c r="B294" i="4"/>
  <c r="A295" i="4"/>
  <c r="C295" i="4"/>
  <c r="B295" i="4"/>
  <c r="A296" i="4"/>
  <c r="C296" i="4"/>
  <c r="B296" i="4"/>
  <c r="A297" i="4"/>
  <c r="C297" i="4"/>
  <c r="B297" i="4"/>
  <c r="A298" i="4"/>
  <c r="C298" i="4"/>
  <c r="B298" i="4"/>
  <c r="A299" i="4"/>
  <c r="C299" i="4"/>
  <c r="B299" i="4"/>
  <c r="A300" i="4"/>
  <c r="C300" i="4"/>
  <c r="B300" i="4"/>
  <c r="A301" i="4"/>
  <c r="C301" i="4"/>
  <c r="B301" i="4"/>
  <c r="A302" i="4"/>
  <c r="C302" i="4"/>
  <c r="B302" i="4"/>
  <c r="A303" i="4"/>
  <c r="C303" i="4"/>
  <c r="B303" i="4"/>
  <c r="A304" i="4"/>
  <c r="C304" i="4"/>
  <c r="B304" i="4"/>
  <c r="A305" i="4"/>
  <c r="C305" i="4"/>
  <c r="B305" i="4"/>
  <c r="A306" i="4"/>
  <c r="C306" i="4"/>
  <c r="B306" i="4"/>
  <c r="A307" i="4"/>
  <c r="C307" i="4"/>
  <c r="B307" i="4"/>
  <c r="A308" i="4"/>
  <c r="C308" i="4"/>
  <c r="B308" i="4"/>
  <c r="A309" i="4"/>
  <c r="C309" i="4"/>
  <c r="B309" i="4"/>
  <c r="A310" i="4"/>
  <c r="C310" i="4"/>
  <c r="B310" i="4"/>
  <c r="A311" i="4"/>
  <c r="C311" i="4"/>
  <c r="B311" i="4"/>
  <c r="A312" i="4"/>
  <c r="C312" i="4"/>
  <c r="B312" i="4"/>
  <c r="A313" i="4"/>
  <c r="C313" i="4"/>
  <c r="B313" i="4"/>
  <c r="A314" i="4"/>
  <c r="C314" i="4"/>
  <c r="B314" i="4"/>
  <c r="A315" i="4"/>
  <c r="C315" i="4"/>
  <c r="B315" i="4"/>
  <c r="A316" i="4"/>
  <c r="C316" i="4"/>
  <c r="B316" i="4"/>
  <c r="A317" i="4"/>
  <c r="C317" i="4"/>
  <c r="B317" i="4"/>
  <c r="A318" i="4"/>
  <c r="C318" i="4"/>
  <c r="B318" i="4"/>
  <c r="A319" i="4"/>
  <c r="C319" i="4"/>
  <c r="B319" i="4"/>
  <c r="A320" i="4"/>
  <c r="C320" i="4"/>
  <c r="B320" i="4"/>
  <c r="A321" i="4"/>
  <c r="C321" i="4"/>
  <c r="B321" i="4"/>
  <c r="A322" i="4"/>
  <c r="C322" i="4"/>
  <c r="B322" i="4"/>
  <c r="A323" i="4"/>
  <c r="C323" i="4"/>
  <c r="B323" i="4"/>
  <c r="A324" i="4"/>
  <c r="C324" i="4"/>
  <c r="B324" i="4"/>
  <c r="A325" i="4"/>
  <c r="C325" i="4"/>
  <c r="B325" i="4"/>
  <c r="A326" i="4"/>
  <c r="C326" i="4"/>
  <c r="B326" i="4"/>
  <c r="A327" i="4"/>
  <c r="C327" i="4"/>
  <c r="B327" i="4"/>
  <c r="A328" i="4"/>
  <c r="C328" i="4"/>
  <c r="B328" i="4"/>
  <c r="A329" i="4"/>
  <c r="C329" i="4"/>
  <c r="B329" i="4"/>
  <c r="A330" i="4"/>
  <c r="C330" i="4"/>
  <c r="B330" i="4"/>
  <c r="A331" i="4"/>
  <c r="C331" i="4"/>
  <c r="B331" i="4"/>
  <c r="A332" i="4"/>
  <c r="C332" i="4"/>
  <c r="B332" i="4"/>
  <c r="A333" i="4"/>
  <c r="C333" i="4"/>
  <c r="B333" i="4"/>
  <c r="A334" i="4"/>
  <c r="C334" i="4"/>
  <c r="B334" i="4"/>
  <c r="A335" i="4"/>
  <c r="C335" i="4"/>
  <c r="B335" i="4"/>
  <c r="A336" i="4"/>
  <c r="C336" i="4"/>
  <c r="B336" i="4"/>
  <c r="A337" i="4"/>
  <c r="C337" i="4"/>
  <c r="B337" i="4"/>
  <c r="A338" i="4"/>
  <c r="C338" i="4"/>
  <c r="B338" i="4"/>
  <c r="A339" i="4"/>
  <c r="C339" i="4"/>
  <c r="B339" i="4"/>
  <c r="A340" i="4"/>
  <c r="C340" i="4"/>
  <c r="B340" i="4"/>
  <c r="A341" i="4"/>
  <c r="C341" i="4"/>
  <c r="B341" i="4"/>
  <c r="A342" i="4"/>
  <c r="C342" i="4"/>
  <c r="B342" i="4"/>
  <c r="A343" i="4"/>
  <c r="C343" i="4"/>
  <c r="B343" i="4"/>
  <c r="A344" i="4"/>
  <c r="C344" i="4"/>
  <c r="B344" i="4"/>
  <c r="A345" i="4"/>
  <c r="C345" i="4"/>
  <c r="B345" i="4"/>
  <c r="A346" i="4"/>
  <c r="C346" i="4"/>
  <c r="B346" i="4"/>
  <c r="A347" i="4"/>
  <c r="C347" i="4"/>
  <c r="B347" i="4"/>
  <c r="A348" i="4"/>
  <c r="C348" i="4"/>
  <c r="B348" i="4"/>
  <c r="A349" i="4"/>
  <c r="C349" i="4"/>
  <c r="B349" i="4"/>
  <c r="A350" i="4"/>
  <c r="C350" i="4"/>
  <c r="B350" i="4"/>
  <c r="A351" i="4"/>
  <c r="C351" i="4"/>
  <c r="B351" i="4"/>
  <c r="A352" i="4"/>
  <c r="C352" i="4"/>
  <c r="B352" i="4"/>
  <c r="A353" i="4"/>
  <c r="C353" i="4"/>
  <c r="B353" i="4"/>
  <c r="A354" i="4"/>
  <c r="C354" i="4"/>
  <c r="B354" i="4"/>
  <c r="A355" i="4"/>
  <c r="C355" i="4"/>
  <c r="B355" i="4"/>
  <c r="A356" i="4"/>
  <c r="C356" i="4"/>
  <c r="B356" i="4"/>
  <c r="A357" i="4"/>
  <c r="C357" i="4"/>
  <c r="B357" i="4"/>
  <c r="A358" i="4"/>
  <c r="C358" i="4"/>
  <c r="B358" i="4"/>
  <c r="A359" i="4"/>
  <c r="C359" i="4"/>
  <c r="B359" i="4"/>
  <c r="A360" i="4"/>
  <c r="C360" i="4"/>
  <c r="B360" i="4"/>
  <c r="A361" i="4"/>
  <c r="C361" i="4"/>
  <c r="B361" i="4"/>
  <c r="A362" i="4"/>
  <c r="C362" i="4"/>
  <c r="B362" i="4"/>
  <c r="A363" i="4"/>
  <c r="C363" i="4"/>
  <c r="B363" i="4"/>
  <c r="A364" i="4"/>
  <c r="C364" i="4"/>
  <c r="B364" i="4"/>
  <c r="A365" i="4"/>
  <c r="C365" i="4"/>
  <c r="B365" i="4"/>
  <c r="A366" i="4"/>
  <c r="C366" i="4"/>
  <c r="B366" i="4"/>
  <c r="L6" i="2"/>
  <c r="M6" i="2"/>
  <c r="N6" i="2"/>
  <c r="O6" i="2"/>
  <c r="P6" i="2"/>
  <c r="Q6" i="2"/>
  <c r="L5" i="1"/>
  <c r="L8" i="2"/>
  <c r="M8" i="2"/>
  <c r="N8" i="2"/>
  <c r="O8" i="2"/>
  <c r="P8" i="2"/>
  <c r="Q8" i="2"/>
  <c r="L7" i="1"/>
  <c r="L10" i="2"/>
  <c r="M10" i="2"/>
  <c r="N10" i="2"/>
  <c r="O10" i="2"/>
  <c r="P10" i="2"/>
  <c r="Q10" i="2"/>
  <c r="L9" i="1"/>
  <c r="L12" i="2"/>
  <c r="M12" i="2"/>
  <c r="N12" i="2"/>
  <c r="O12" i="2"/>
  <c r="P12" i="2"/>
  <c r="Q12" i="2"/>
  <c r="L11" i="1"/>
  <c r="L14" i="2"/>
  <c r="M14" i="2"/>
  <c r="N14" i="2"/>
  <c r="O14" i="2"/>
  <c r="P14" i="2"/>
  <c r="Q14" i="2"/>
  <c r="L13" i="1"/>
  <c r="L16" i="2"/>
  <c r="M16" i="2"/>
  <c r="N16" i="2"/>
  <c r="O16" i="2"/>
  <c r="P16" i="2"/>
  <c r="Q16" i="2"/>
  <c r="L15" i="1"/>
  <c r="L18" i="2"/>
  <c r="M18" i="2"/>
  <c r="N18" i="2"/>
  <c r="O18" i="2"/>
  <c r="P18" i="2"/>
  <c r="Q18" i="2"/>
  <c r="L17" i="1"/>
  <c r="L20" i="2"/>
  <c r="M20" i="2"/>
  <c r="N20" i="2"/>
  <c r="O20" i="2"/>
  <c r="P20" i="2"/>
  <c r="Q20" i="2"/>
  <c r="L19" i="1"/>
  <c r="L22" i="2"/>
  <c r="M22" i="2"/>
  <c r="N22" i="2"/>
  <c r="O22" i="2"/>
  <c r="P22" i="2"/>
  <c r="Q22" i="2"/>
  <c r="L21" i="1"/>
  <c r="L24" i="2"/>
  <c r="M24" i="2"/>
  <c r="N24" i="2"/>
  <c r="O24" i="2"/>
  <c r="P24" i="2"/>
  <c r="Q24" i="2"/>
  <c r="L23" i="1"/>
  <c r="L26" i="2"/>
  <c r="M26" i="2"/>
  <c r="N26" i="2"/>
  <c r="O26" i="2"/>
  <c r="P26" i="2"/>
  <c r="Q26" i="2"/>
  <c r="L25" i="1"/>
  <c r="L28" i="2"/>
  <c r="M28" i="2"/>
  <c r="N28" i="2"/>
  <c r="O28" i="2"/>
  <c r="P28" i="2"/>
  <c r="Q28" i="2"/>
  <c r="L27" i="1"/>
  <c r="L30" i="2"/>
  <c r="M30" i="2"/>
  <c r="N30" i="2"/>
  <c r="O30" i="2"/>
  <c r="P30" i="2"/>
  <c r="Q30" i="2"/>
  <c r="L29" i="1"/>
  <c r="L32" i="2"/>
  <c r="M32" i="2"/>
  <c r="N32" i="2"/>
  <c r="O32" i="2"/>
  <c r="P32" i="2"/>
  <c r="Q32" i="2"/>
  <c r="L31" i="1"/>
  <c r="L34" i="2"/>
  <c r="M34" i="2"/>
  <c r="N34" i="2"/>
  <c r="O34" i="2"/>
  <c r="P34" i="2"/>
  <c r="Q34" i="2"/>
  <c r="L33" i="1"/>
  <c r="L36" i="2"/>
  <c r="M36" i="2"/>
  <c r="N36" i="2"/>
  <c r="O36" i="2"/>
  <c r="P36" i="2"/>
  <c r="Q36" i="2"/>
  <c r="L35" i="1"/>
  <c r="L38" i="2"/>
  <c r="M38" i="2"/>
  <c r="N38" i="2"/>
  <c r="O38" i="2"/>
  <c r="P38" i="2"/>
  <c r="Q38" i="2"/>
  <c r="L37" i="1"/>
  <c r="L40" i="2"/>
  <c r="M40" i="2"/>
  <c r="N40" i="2"/>
  <c r="O40" i="2"/>
  <c r="P40" i="2"/>
  <c r="Q40" i="2"/>
  <c r="L39" i="1"/>
  <c r="L42" i="2"/>
  <c r="M42" i="2"/>
  <c r="N42" i="2"/>
  <c r="O42" i="2"/>
  <c r="P42" i="2"/>
  <c r="Q42" i="2"/>
  <c r="L41" i="1"/>
  <c r="L44" i="2"/>
  <c r="M44" i="2"/>
  <c r="N44" i="2"/>
  <c r="O44" i="2"/>
  <c r="P44" i="2"/>
  <c r="Q44" i="2"/>
  <c r="L43" i="1"/>
  <c r="L46" i="2"/>
  <c r="M46" i="2"/>
  <c r="N46" i="2"/>
  <c r="O46" i="2"/>
  <c r="P46" i="2"/>
  <c r="Q46" i="2"/>
  <c r="L45" i="1"/>
  <c r="L48" i="2"/>
  <c r="M48" i="2"/>
  <c r="N48" i="2"/>
  <c r="O48" i="2"/>
  <c r="P48" i="2"/>
  <c r="Q48" i="2"/>
  <c r="L47" i="1"/>
  <c r="L50" i="2"/>
  <c r="M50" i="2"/>
  <c r="N50" i="2"/>
  <c r="O50" i="2"/>
  <c r="P50" i="2"/>
  <c r="Q50" i="2"/>
  <c r="L49" i="1"/>
  <c r="L52" i="2"/>
  <c r="M52" i="2"/>
  <c r="N52" i="2"/>
  <c r="O52" i="2"/>
  <c r="P52" i="2"/>
  <c r="Q52" i="2"/>
  <c r="L51" i="1"/>
  <c r="L54" i="2"/>
  <c r="M54" i="2"/>
  <c r="N54" i="2"/>
  <c r="O54" i="2"/>
  <c r="P54" i="2"/>
  <c r="Q54" i="2"/>
  <c r="L53" i="1"/>
  <c r="L4" i="2"/>
  <c r="M4" i="2"/>
  <c r="N4" i="2"/>
  <c r="O4" i="2"/>
  <c r="P4" i="2"/>
  <c r="Q4" i="2"/>
  <c r="L3" i="1"/>
  <c r="G60" i="1"/>
  <c r="G59" i="1"/>
  <c r="G58" i="1"/>
  <c r="K5" i="1"/>
  <c r="K7" i="1"/>
  <c r="K9" i="1"/>
  <c r="K11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45" i="1"/>
  <c r="K47" i="1"/>
  <c r="K49" i="1"/>
  <c r="K51" i="1"/>
  <c r="K53" i="1"/>
  <c r="K3" i="1"/>
  <c r="H5" i="1"/>
  <c r="H7" i="1"/>
  <c r="H9" i="1"/>
  <c r="H11" i="1"/>
  <c r="H13" i="1"/>
  <c r="H15" i="1"/>
  <c r="H17" i="1"/>
  <c r="H19" i="1"/>
  <c r="H21" i="1"/>
  <c r="H23" i="1"/>
  <c r="H25" i="1"/>
  <c r="H27" i="1"/>
  <c r="H29" i="1"/>
  <c r="H31" i="1"/>
  <c r="H33" i="1"/>
  <c r="H35" i="1"/>
  <c r="H37" i="1"/>
  <c r="H39" i="1"/>
  <c r="H41" i="1"/>
  <c r="H43" i="1"/>
  <c r="H45" i="1"/>
  <c r="H47" i="1"/>
  <c r="H49" i="1"/>
  <c r="H51" i="1"/>
  <c r="H53" i="1"/>
  <c r="H3" i="1"/>
  <c r="E5" i="1"/>
  <c r="E7" i="1"/>
  <c r="E9" i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3" i="1"/>
  <c r="A1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D4" i="4"/>
  <c r="C3" i="2"/>
  <c r="C2" i="1"/>
  <c r="C4" i="2"/>
  <c r="C3" i="1"/>
  <c r="C5" i="2"/>
  <c r="C4" i="1"/>
  <c r="D6" i="4"/>
  <c r="D3" i="2"/>
  <c r="D2" i="1"/>
  <c r="D5" i="4"/>
  <c r="D7" i="4"/>
  <c r="D3" i="4"/>
  <c r="D3" i="3"/>
  <c r="C6" i="2"/>
  <c r="C5" i="1"/>
  <c r="D17" i="3"/>
  <c r="D8" i="3"/>
  <c r="D20" i="3"/>
  <c r="D13" i="3"/>
  <c r="D10" i="3"/>
  <c r="D19" i="3"/>
  <c r="D5" i="2"/>
  <c r="D4" i="1"/>
  <c r="D21" i="3"/>
  <c r="D7" i="3"/>
  <c r="D9" i="3"/>
  <c r="D14" i="3"/>
  <c r="D4" i="2"/>
  <c r="D3" i="1"/>
  <c r="D4" i="3"/>
  <c r="D8" i="4"/>
  <c r="D12" i="3"/>
  <c r="D5" i="3"/>
  <c r="D11" i="3"/>
  <c r="D6" i="3"/>
  <c r="D16" i="3"/>
  <c r="D18" i="3"/>
  <c r="D9" i="4"/>
  <c r="D22" i="3"/>
  <c r="D15" i="3"/>
  <c r="C7" i="2"/>
  <c r="C6" i="1"/>
  <c r="D6" i="2"/>
  <c r="D5" i="1"/>
  <c r="D10" i="4"/>
  <c r="D23" i="3"/>
  <c r="D7" i="2"/>
  <c r="D6" i="1"/>
  <c r="C8" i="2"/>
  <c r="C7" i="1"/>
  <c r="D11" i="4"/>
  <c r="D8" i="2"/>
  <c r="D7" i="1"/>
  <c r="D24" i="3"/>
  <c r="C9" i="2"/>
  <c r="C8" i="1"/>
  <c r="D12" i="4"/>
  <c r="D25" i="3"/>
  <c r="C10" i="2"/>
  <c r="C9" i="1"/>
  <c r="D9" i="2"/>
  <c r="D8" i="1"/>
  <c r="D26" i="3"/>
  <c r="C11" i="2"/>
  <c r="C10" i="1"/>
  <c r="D10" i="2"/>
  <c r="D9" i="1"/>
  <c r="D13" i="4"/>
  <c r="D11" i="2"/>
  <c r="D10" i="1"/>
  <c r="D27" i="3"/>
  <c r="C12" i="2"/>
  <c r="C11" i="1"/>
  <c r="D14" i="4"/>
  <c r="D28" i="3"/>
  <c r="D12" i="2"/>
  <c r="D11" i="1"/>
  <c r="D15" i="4"/>
  <c r="C13" i="2"/>
  <c r="C12" i="1"/>
  <c r="C14" i="2"/>
  <c r="C13" i="1"/>
  <c r="D13" i="2"/>
  <c r="D12" i="1"/>
  <c r="D16" i="4"/>
  <c r="D29" i="3"/>
  <c r="D30" i="3"/>
  <c r="D14" i="2"/>
  <c r="D13" i="1"/>
  <c r="C15" i="2"/>
  <c r="C14" i="1"/>
  <c r="D17" i="4"/>
  <c r="D15" i="2"/>
  <c r="D14" i="1"/>
  <c r="D18" i="4"/>
  <c r="D31" i="3"/>
  <c r="C16" i="2"/>
  <c r="C15" i="1"/>
  <c r="D32" i="3"/>
  <c r="D19" i="4"/>
  <c r="C17" i="2"/>
  <c r="C16" i="1"/>
  <c r="D16" i="2"/>
  <c r="D15" i="1"/>
  <c r="D20" i="4"/>
  <c r="C18" i="2"/>
  <c r="C17" i="1"/>
  <c r="D17" i="2"/>
  <c r="D16" i="1"/>
  <c r="D33" i="3"/>
  <c r="D21" i="4"/>
  <c r="C19" i="2"/>
  <c r="C18" i="1"/>
  <c r="D34" i="3"/>
  <c r="D18" i="2"/>
  <c r="D17" i="1"/>
  <c r="C20" i="2"/>
  <c r="C19" i="1"/>
  <c r="D19" i="2"/>
  <c r="D18" i="1"/>
  <c r="D22" i="4"/>
  <c r="D35" i="3"/>
  <c r="D23" i="4"/>
  <c r="D36" i="3"/>
  <c r="D20" i="2"/>
  <c r="D19" i="1"/>
  <c r="C21" i="2"/>
  <c r="C20" i="1"/>
  <c r="D21" i="2"/>
  <c r="D20" i="1"/>
  <c r="D24" i="4"/>
  <c r="D37" i="3"/>
  <c r="C22" i="2"/>
  <c r="C21" i="1"/>
  <c r="D25" i="4"/>
  <c r="C23" i="2"/>
  <c r="C22" i="1"/>
  <c r="D22" i="2"/>
  <c r="D21" i="1"/>
  <c r="D38" i="3"/>
  <c r="D26" i="4"/>
  <c r="D23" i="2"/>
  <c r="D22" i="1"/>
  <c r="C24" i="2"/>
  <c r="C23" i="1"/>
  <c r="D39" i="3"/>
  <c r="D24" i="2"/>
  <c r="D23" i="1"/>
  <c r="D40" i="3"/>
  <c r="D27" i="4"/>
  <c r="C25" i="2"/>
  <c r="C24" i="1"/>
  <c r="D28" i="4"/>
  <c r="D41" i="3"/>
  <c r="C26" i="2"/>
  <c r="C25" i="1"/>
  <c r="D25" i="2"/>
  <c r="D24" i="1"/>
  <c r="D29" i="4"/>
  <c r="D26" i="2"/>
  <c r="D25" i="1"/>
  <c r="D42" i="3"/>
  <c r="C27" i="2"/>
  <c r="C26" i="1"/>
  <c r="D43" i="3"/>
  <c r="D30" i="4"/>
  <c r="C28" i="2"/>
  <c r="C27" i="1"/>
  <c r="D27" i="2"/>
  <c r="D26" i="1"/>
  <c r="D31" i="4"/>
  <c r="D28" i="2"/>
  <c r="D27" i="1"/>
  <c r="C29" i="2"/>
  <c r="C28" i="1"/>
  <c r="D44" i="3"/>
  <c r="D32" i="4"/>
  <c r="C30" i="2"/>
  <c r="C29" i="1"/>
  <c r="D29" i="2"/>
  <c r="D28" i="1"/>
  <c r="D45" i="3"/>
  <c r="C31" i="2"/>
  <c r="C30" i="1"/>
  <c r="D46" i="3"/>
  <c r="D33" i="4"/>
  <c r="D30" i="2"/>
  <c r="D29" i="1"/>
  <c r="D47" i="3"/>
  <c r="D34" i="4"/>
  <c r="D31" i="2"/>
  <c r="D30" i="1"/>
  <c r="C32" i="2"/>
  <c r="C31" i="1"/>
  <c r="C33" i="2"/>
  <c r="C32" i="1"/>
  <c r="D32" i="2"/>
  <c r="D31" i="1"/>
  <c r="D35" i="4"/>
  <c r="D48" i="3"/>
  <c r="C34" i="2"/>
  <c r="C33" i="1"/>
  <c r="D33" i="2"/>
  <c r="D32" i="1"/>
  <c r="D49" i="3"/>
  <c r="D36" i="4"/>
  <c r="D50" i="3"/>
  <c r="C35" i="2"/>
  <c r="C34" i="1"/>
  <c r="D34" i="2"/>
  <c r="D33" i="1"/>
  <c r="D37" i="4"/>
  <c r="D38" i="4"/>
  <c r="D35" i="2"/>
  <c r="D34" i="1"/>
  <c r="D51" i="3"/>
  <c r="C36" i="2"/>
  <c r="C35" i="1"/>
  <c r="D52" i="3"/>
  <c r="D39" i="4"/>
  <c r="D36" i="2"/>
  <c r="D35" i="1"/>
  <c r="C37" i="2"/>
  <c r="C36" i="1"/>
  <c r="D40" i="4"/>
  <c r="C38" i="2"/>
  <c r="C37" i="1"/>
  <c r="D53" i="3"/>
  <c r="D37" i="2"/>
  <c r="D36" i="1"/>
  <c r="C39" i="2"/>
  <c r="C38" i="1"/>
  <c r="D54" i="3"/>
  <c r="D38" i="2"/>
  <c r="D37" i="1"/>
  <c r="D41" i="4"/>
  <c r="D42" i="4"/>
  <c r="D39" i="2"/>
  <c r="D38" i="1"/>
  <c r="C40" i="2"/>
  <c r="C39" i="1"/>
  <c r="D55" i="3"/>
  <c r="D40" i="2"/>
  <c r="D39" i="1"/>
  <c r="D43" i="4"/>
  <c r="D56" i="3"/>
  <c r="C41" i="2"/>
  <c r="C40" i="1"/>
  <c r="C42" i="2"/>
  <c r="C41" i="1"/>
  <c r="D41" i="2"/>
  <c r="D40" i="1"/>
  <c r="D57" i="3"/>
  <c r="D44" i="4"/>
  <c r="D45" i="4"/>
  <c r="D58" i="3"/>
  <c r="C43" i="2"/>
  <c r="C42" i="1"/>
  <c r="D42" i="2"/>
  <c r="D41" i="1"/>
  <c r="D59" i="3"/>
  <c r="D43" i="2"/>
  <c r="D42" i="1"/>
  <c r="D46" i="4"/>
  <c r="C44" i="2"/>
  <c r="C43" i="1"/>
  <c r="D60" i="3"/>
  <c r="D44" i="2"/>
  <c r="D43" i="1"/>
  <c r="D47" i="4"/>
  <c r="C45" i="2"/>
  <c r="C44" i="1"/>
  <c r="D61" i="3"/>
  <c r="D48" i="4"/>
  <c r="C46" i="2"/>
  <c r="C45" i="1"/>
  <c r="D45" i="2"/>
  <c r="D44" i="1"/>
  <c r="C47" i="2"/>
  <c r="C46" i="1"/>
  <c r="D46" i="2"/>
  <c r="D45" i="1"/>
  <c r="D49" i="4"/>
  <c r="D62" i="3"/>
  <c r="D47" i="2"/>
  <c r="D46" i="1"/>
  <c r="D63" i="3"/>
  <c r="C48" i="2"/>
  <c r="C47" i="1"/>
  <c r="D50" i="4"/>
  <c r="D48" i="2"/>
  <c r="D47" i="1"/>
  <c r="D51" i="4"/>
  <c r="D64" i="3"/>
  <c r="C49" i="2"/>
  <c r="C48" i="1"/>
  <c r="D52" i="4"/>
  <c r="C50" i="2"/>
  <c r="C49" i="1"/>
  <c r="D49" i="2"/>
  <c r="D48" i="1"/>
  <c r="D65" i="3"/>
  <c r="D50" i="2"/>
  <c r="D49" i="1"/>
  <c r="D66" i="3"/>
  <c r="D53" i="4"/>
  <c r="C51" i="2"/>
  <c r="C50" i="1"/>
  <c r="D67" i="3"/>
  <c r="C52" i="2"/>
  <c r="C51" i="1"/>
  <c r="D51" i="2"/>
  <c r="D50" i="1"/>
  <c r="D54" i="4"/>
  <c r="D68" i="3"/>
  <c r="D52" i="2"/>
  <c r="D51" i="1"/>
  <c r="C53" i="2"/>
  <c r="C52" i="1"/>
  <c r="D55" i="4"/>
  <c r="D69" i="3"/>
  <c r="C54" i="2"/>
  <c r="C53" i="1"/>
  <c r="D53" i="2"/>
  <c r="D52" i="1"/>
  <c r="D56" i="4"/>
  <c r="D70" i="3"/>
  <c r="D57" i="4"/>
  <c r="D54" i="2"/>
  <c r="D53" i="1"/>
  <c r="D58" i="4"/>
  <c r="D71" i="3"/>
  <c r="D59" i="4"/>
  <c r="D72" i="3"/>
  <c r="D73" i="3"/>
  <c r="D60" i="4"/>
  <c r="D74" i="3"/>
  <c r="D61" i="4"/>
  <c r="D75" i="3"/>
  <c r="D62" i="4"/>
  <c r="D76" i="3"/>
  <c r="D63" i="4"/>
  <c r="D77" i="3"/>
  <c r="D64" i="4"/>
  <c r="D65" i="4"/>
  <c r="D78" i="3"/>
  <c r="D79" i="3"/>
  <c r="D66" i="4"/>
  <c r="D80" i="3"/>
  <c r="D67" i="4"/>
  <c r="D81" i="3"/>
  <c r="D68" i="4"/>
  <c r="D69" i="4"/>
  <c r="D82" i="3"/>
  <c r="D83" i="3"/>
  <c r="D70" i="4"/>
  <c r="D84" i="3"/>
  <c r="D71" i="4"/>
  <c r="D72" i="4"/>
  <c r="D85" i="3"/>
  <c r="D73" i="4"/>
  <c r="D86" i="3"/>
  <c r="D87" i="3"/>
  <c r="D74" i="4"/>
  <c r="D88" i="3"/>
  <c r="D75" i="4"/>
  <c r="D76" i="4"/>
  <c r="D89" i="3"/>
  <c r="D90" i="3"/>
  <c r="D77" i="4"/>
  <c r="D91" i="3"/>
  <c r="D78" i="4"/>
  <c r="D79" i="4"/>
  <c r="D92" i="3"/>
  <c r="D93" i="3"/>
  <c r="D80" i="4"/>
  <c r="D81" i="4"/>
  <c r="D94" i="3"/>
  <c r="D95" i="3"/>
  <c r="D82" i="4"/>
  <c r="D83" i="4"/>
  <c r="D96" i="3"/>
  <c r="D84" i="4"/>
  <c r="D97" i="3"/>
  <c r="D98" i="3"/>
  <c r="D85" i="4"/>
  <c r="D99" i="3"/>
  <c r="D86" i="4"/>
  <c r="D100" i="3"/>
  <c r="D87" i="4"/>
  <c r="D101" i="3"/>
  <c r="D88" i="4"/>
  <c r="D89" i="4"/>
  <c r="D102" i="3"/>
  <c r="D90" i="4"/>
  <c r="D103" i="3"/>
  <c r="D91" i="4"/>
  <c r="D104" i="3"/>
  <c r="D105" i="3"/>
  <c r="D92" i="4"/>
  <c r="D106" i="3"/>
  <c r="D93" i="4"/>
  <c r="D107" i="3"/>
  <c r="D94" i="4"/>
  <c r="D95" i="4"/>
  <c r="D108" i="3"/>
  <c r="D96" i="4"/>
  <c r="D109" i="3"/>
  <c r="D97" i="4"/>
  <c r="D110" i="3"/>
  <c r="D111" i="3"/>
  <c r="D98" i="4"/>
  <c r="D112" i="3"/>
  <c r="D99" i="4"/>
  <c r="D113" i="3"/>
  <c r="D100" i="4"/>
  <c r="D114" i="3"/>
  <c r="D101" i="4"/>
  <c r="D102" i="4"/>
  <c r="D115" i="3"/>
  <c r="D103" i="4"/>
  <c r="D116" i="3"/>
  <c r="D104" i="4"/>
  <c r="D117" i="3"/>
  <c r="D118" i="3"/>
  <c r="D105" i="4"/>
  <c r="D106" i="4"/>
  <c r="D119" i="3"/>
  <c r="D120" i="3"/>
  <c r="D107" i="4"/>
  <c r="D121" i="3"/>
  <c r="D108" i="4"/>
  <c r="D109" i="4"/>
  <c r="D122" i="3"/>
  <c r="D123" i="3"/>
  <c r="D110" i="4"/>
  <c r="D124" i="3"/>
  <c r="D111" i="4"/>
  <c r="D125" i="3"/>
  <c r="D112" i="4"/>
  <c r="D113" i="4"/>
  <c r="D126" i="3"/>
  <c r="D114" i="4"/>
  <c r="D127" i="3"/>
  <c r="D128" i="3"/>
  <c r="D115" i="4"/>
  <c r="D129" i="3"/>
  <c r="D116" i="4"/>
  <c r="D117" i="4"/>
  <c r="D130" i="3"/>
  <c r="D131" i="3"/>
  <c r="D118" i="4"/>
  <c r="D132" i="3"/>
  <c r="D119" i="4"/>
  <c r="D133" i="3"/>
  <c r="D120" i="4"/>
  <c r="D134" i="3"/>
  <c r="D121" i="4"/>
  <c r="D135" i="3"/>
  <c r="D122" i="4"/>
  <c r="D136" i="3"/>
  <c r="D123" i="4"/>
  <c r="D137" i="3"/>
  <c r="D124" i="4"/>
  <c r="D125" i="4"/>
  <c r="D138" i="3"/>
  <c r="D139" i="3"/>
  <c r="D126" i="4"/>
  <c r="D127" i="4"/>
  <c r="D140" i="3"/>
  <c r="D141" i="3"/>
  <c r="D128" i="4"/>
  <c r="D129" i="4"/>
  <c r="D142" i="3"/>
  <c r="D130" i="4"/>
  <c r="D143" i="3"/>
  <c r="D144" i="3"/>
  <c r="D131" i="4"/>
  <c r="D132" i="4"/>
  <c r="D145" i="3"/>
  <c r="D146" i="3"/>
  <c r="D133" i="4"/>
  <c r="D134" i="4"/>
  <c r="D147" i="3"/>
  <c r="D135" i="4"/>
  <c r="D148" i="3"/>
  <c r="D149" i="3"/>
  <c r="D136" i="4"/>
  <c r="D137" i="4"/>
  <c r="D150" i="3"/>
  <c r="D151" i="3"/>
  <c r="D138" i="4"/>
  <c r="D152" i="3"/>
  <c r="D139" i="4"/>
  <c r="D153" i="3"/>
  <c r="D140" i="4"/>
  <c r="D154" i="3"/>
  <c r="D141" i="4"/>
  <c r="D155" i="3"/>
  <c r="D142" i="4"/>
  <c r="D143" i="4"/>
  <c r="D156" i="3"/>
  <c r="D157" i="3"/>
  <c r="D144" i="4"/>
  <c r="D145" i="4"/>
  <c r="D158" i="3"/>
  <c r="D146" i="4"/>
  <c r="D159" i="3"/>
  <c r="D160" i="3"/>
  <c r="D147" i="4"/>
  <c r="D161" i="3"/>
  <c r="D148" i="4"/>
  <c r="D149" i="4"/>
  <c r="D162" i="3"/>
  <c r="D163" i="3"/>
  <c r="D150" i="4"/>
  <c r="D151" i="4"/>
  <c r="D164" i="3"/>
  <c r="D165" i="3"/>
  <c r="D152" i="4"/>
  <c r="D153" i="4"/>
  <c r="D166" i="3"/>
  <c r="D167" i="3"/>
  <c r="D154" i="4"/>
  <c r="D155" i="4"/>
  <c r="D168" i="3"/>
  <c r="D169" i="3"/>
  <c r="D156" i="4"/>
  <c r="D170" i="3"/>
  <c r="D157" i="4"/>
  <c r="D158" i="4"/>
  <c r="D171" i="3"/>
  <c r="D159" i="4"/>
  <c r="D172" i="3"/>
  <c r="D173" i="3"/>
  <c r="D160" i="4"/>
  <c r="D161" i="4"/>
  <c r="D174" i="3"/>
  <c r="D175" i="3"/>
  <c r="D162" i="4"/>
  <c r="D176" i="3"/>
  <c r="D163" i="4"/>
  <c r="D164" i="4"/>
  <c r="D177" i="3"/>
  <c r="D165" i="4"/>
  <c r="D178" i="3"/>
  <c r="D166" i="4"/>
  <c r="D179" i="3"/>
  <c r="D180" i="3"/>
  <c r="D167" i="4"/>
  <c r="D181" i="3"/>
  <c r="D168" i="4"/>
  <c r="D182" i="3"/>
  <c r="D169" i="4"/>
  <c r="D183" i="3"/>
  <c r="D170" i="4"/>
  <c r="D184" i="3"/>
  <c r="D171" i="4"/>
  <c r="D185" i="3"/>
  <c r="D172" i="4"/>
  <c r="D173" i="4"/>
  <c r="D186" i="3"/>
  <c r="D187" i="3"/>
  <c r="D174" i="4"/>
  <c r="D188" i="3"/>
  <c r="D175" i="4"/>
  <c r="D176" i="4"/>
  <c r="D189" i="3"/>
  <c r="D177" i="4"/>
  <c r="D190" i="3"/>
  <c r="D178" i="4"/>
  <c r="D191" i="3"/>
  <c r="D179" i="4"/>
  <c r="D192" i="3"/>
  <c r="D180" i="4"/>
  <c r="D193" i="3"/>
  <c r="D194" i="3"/>
  <c r="D181" i="4"/>
  <c r="D195" i="3"/>
  <c r="D182" i="4"/>
  <c r="D183" i="4"/>
  <c r="D196" i="3"/>
  <c r="D184" i="4"/>
  <c r="D197" i="3"/>
  <c r="D185" i="4"/>
  <c r="D198" i="3"/>
  <c r="D186" i="4"/>
  <c r="D199" i="3"/>
  <c r="D200" i="3"/>
  <c r="D187" i="4"/>
  <c r="D188" i="4"/>
  <c r="D201" i="3"/>
  <c r="D202" i="3"/>
  <c r="D189" i="4"/>
  <c r="D203" i="3"/>
  <c r="D190" i="4"/>
  <c r="D191" i="4"/>
  <c r="D204" i="3"/>
  <c r="D192" i="4"/>
  <c r="D205" i="3"/>
  <c r="D206" i="3"/>
  <c r="D193" i="4"/>
  <c r="D207" i="3"/>
  <c r="D194" i="4"/>
  <c r="D208" i="3"/>
  <c r="D195" i="4"/>
  <c r="D209" i="3"/>
  <c r="D196" i="4"/>
  <c r="D210" i="3"/>
  <c r="D197" i="4"/>
  <c r="D198" i="4"/>
  <c r="D211" i="3"/>
  <c r="D199" i="4"/>
  <c r="D212" i="3"/>
  <c r="D213" i="3"/>
  <c r="D200" i="4"/>
  <c r="D214" i="3"/>
  <c r="D201" i="4"/>
  <c r="D202" i="4"/>
  <c r="D215" i="3"/>
  <c r="D216" i="3"/>
  <c r="D203" i="4"/>
  <c r="D204" i="4"/>
  <c r="D217" i="3"/>
  <c r="D205" i="4"/>
  <c r="D218" i="3"/>
  <c r="D206" i="4"/>
  <c r="D219" i="3"/>
  <c r="D220" i="3"/>
  <c r="D207" i="4"/>
  <c r="D221" i="3"/>
  <c r="D208" i="4"/>
  <c r="D209" i="4"/>
  <c r="D222" i="3"/>
  <c r="D210" i="4"/>
  <c r="D223" i="3"/>
  <c r="D224" i="3"/>
  <c r="D211" i="4"/>
  <c r="D212" i="4"/>
  <c r="D225" i="3"/>
  <c r="D226" i="3"/>
  <c r="D213" i="4"/>
  <c r="D214" i="4"/>
  <c r="D227" i="3"/>
  <c r="D228" i="3"/>
  <c r="D215" i="4"/>
  <c r="D229" i="3"/>
  <c r="D216" i="4"/>
  <c r="D217" i="4"/>
  <c r="D230" i="3"/>
  <c r="D218" i="4"/>
  <c r="D231" i="3"/>
  <c r="D232" i="3"/>
  <c r="D219" i="4"/>
  <c r="D233" i="3"/>
  <c r="D220" i="4"/>
  <c r="D234" i="3"/>
  <c r="D221" i="4"/>
  <c r="D235" i="3"/>
  <c r="D222" i="4"/>
  <c r="D223" i="4"/>
  <c r="D236" i="3"/>
  <c r="D237" i="3"/>
  <c r="D224" i="4"/>
  <c r="D238" i="3"/>
  <c r="D225" i="4"/>
  <c r="D226" i="4"/>
  <c r="D239" i="3"/>
  <c r="D227" i="4"/>
  <c r="D240" i="3"/>
  <c r="D241" i="3"/>
  <c r="D228" i="4"/>
  <c r="D242" i="3"/>
  <c r="D229" i="4"/>
  <c r="D230" i="4"/>
  <c r="D243" i="3"/>
  <c r="D231" i="4"/>
  <c r="D244" i="3"/>
  <c r="D232" i="4"/>
  <c r="D245" i="3"/>
  <c r="D233" i="4"/>
  <c r="D246" i="3"/>
  <c r="D234" i="4"/>
  <c r="D247" i="3"/>
  <c r="D248" i="3"/>
  <c r="D235" i="4"/>
  <c r="D236" i="4"/>
  <c r="D249" i="3"/>
  <c r="D250" i="3"/>
  <c r="D237" i="4"/>
  <c r="D238" i="4"/>
  <c r="D251" i="3"/>
  <c r="D252" i="3"/>
  <c r="D239" i="4"/>
  <c r="D240" i="4"/>
  <c r="D253" i="3"/>
  <c r="D241" i="4"/>
  <c r="D254" i="3"/>
  <c r="D255" i="3"/>
  <c r="D242" i="4"/>
  <c r="D256" i="3"/>
  <c r="D243" i="4"/>
  <c r="D244" i="4"/>
  <c r="D257" i="3"/>
  <c r="D258" i="3"/>
  <c r="D245" i="4"/>
  <c r="D246" i="4"/>
  <c r="D259" i="3"/>
  <c r="D247" i="4"/>
  <c r="D260" i="3"/>
  <c r="D261" i="3"/>
  <c r="D248" i="4"/>
  <c r="D249" i="4"/>
  <c r="D262" i="3"/>
  <c r="D263" i="3"/>
  <c r="D250" i="4"/>
  <c r="D251" i="4"/>
  <c r="D264" i="3"/>
  <c r="D265" i="3"/>
  <c r="D252" i="4"/>
  <c r="D266" i="3"/>
  <c r="D253" i="4"/>
  <c r="D267" i="3"/>
  <c r="D254" i="4"/>
  <c r="D268" i="3"/>
  <c r="D255" i="4"/>
  <c r="D256" i="4"/>
  <c r="D269" i="3"/>
  <c r="D270" i="3"/>
  <c r="D257" i="4"/>
  <c r="D271" i="3"/>
  <c r="D258" i="4"/>
  <c r="D259" i="4"/>
  <c r="D272" i="3"/>
  <c r="D260" i="4"/>
  <c r="D273" i="3"/>
  <c r="D274" i="3"/>
  <c r="D261" i="4"/>
  <c r="D262" i="4"/>
  <c r="D275" i="3"/>
  <c r="D263" i="4"/>
  <c r="D276" i="3"/>
  <c r="D277" i="3"/>
  <c r="D264" i="4"/>
  <c r="D278" i="3"/>
  <c r="D265" i="4"/>
  <c r="D279" i="3"/>
  <c r="D266" i="4"/>
  <c r="D267" i="4"/>
  <c r="D280" i="3"/>
  <c r="D281" i="3"/>
  <c r="D268" i="4"/>
  <c r="D282" i="3"/>
  <c r="D269" i="4"/>
  <c r="D270" i="4"/>
  <c r="D283" i="3"/>
  <c r="D284" i="3"/>
  <c r="D271" i="4"/>
  <c r="D285" i="3"/>
  <c r="D272" i="4"/>
  <c r="D286" i="3"/>
  <c r="D273" i="4"/>
  <c r="D274" i="4"/>
  <c r="D287" i="3"/>
  <c r="D288" i="3"/>
  <c r="D275" i="4"/>
  <c r="D276" i="4"/>
  <c r="D289" i="3"/>
  <c r="D277" i="4"/>
  <c r="D290" i="3"/>
  <c r="D291" i="3"/>
  <c r="D278" i="4"/>
  <c r="D292" i="3"/>
  <c r="D279" i="4"/>
  <c r="D293" i="3"/>
  <c r="D280" i="4"/>
  <c r="D294" i="3"/>
  <c r="D281" i="4"/>
  <c r="D295" i="3"/>
  <c r="D282" i="4"/>
  <c r="D283" i="4"/>
  <c r="D296" i="3"/>
  <c r="D284" i="4"/>
  <c r="D297" i="3"/>
  <c r="D298" i="3"/>
  <c r="D285" i="4"/>
  <c r="D286" i="4"/>
  <c r="D299" i="3"/>
  <c r="D287" i="4"/>
  <c r="D300" i="3"/>
  <c r="D301" i="3"/>
  <c r="D288" i="4"/>
  <c r="D302" i="3"/>
  <c r="D289" i="4"/>
  <c r="D290" i="4"/>
  <c r="D303" i="3"/>
  <c r="D304" i="3"/>
  <c r="D291" i="4"/>
  <c r="D292" i="4"/>
  <c r="D305" i="3"/>
  <c r="D306" i="3"/>
  <c r="D293" i="4"/>
  <c r="D307" i="3"/>
  <c r="D294" i="4"/>
  <c r="D295" i="4"/>
  <c r="D308" i="3"/>
  <c r="D309" i="3"/>
  <c r="D296" i="4"/>
  <c r="D310" i="3"/>
  <c r="D297" i="4"/>
  <c r="D298" i="4"/>
  <c r="D311" i="3"/>
  <c r="D312" i="3"/>
  <c r="D299" i="4"/>
  <c r="D313" i="3"/>
  <c r="D300" i="4"/>
  <c r="D314" i="3"/>
  <c r="D301" i="4"/>
  <c r="D302" i="4"/>
  <c r="D315" i="3"/>
  <c r="D316" i="3"/>
  <c r="D303" i="4"/>
  <c r="D317" i="3"/>
  <c r="D304" i="4"/>
  <c r="D305" i="4"/>
  <c r="D318" i="3"/>
  <c r="D319" i="3"/>
  <c r="D306" i="4"/>
  <c r="D307" i="4"/>
  <c r="D320" i="3"/>
  <c r="D321" i="3"/>
  <c r="D308" i="4"/>
  <c r="D322" i="3"/>
  <c r="D309" i="4"/>
  <c r="D310" i="4"/>
  <c r="D323" i="3"/>
  <c r="D324" i="3"/>
  <c r="D311" i="4"/>
  <c r="D312" i="4"/>
  <c r="D325" i="3"/>
  <c r="D326" i="3"/>
  <c r="D313" i="4"/>
  <c r="D314" i="4"/>
  <c r="D327" i="3"/>
  <c r="D315" i="4"/>
  <c r="D328" i="3"/>
  <c r="D316" i="4"/>
  <c r="D329" i="3"/>
  <c r="D330" i="3"/>
  <c r="D317" i="4"/>
  <c r="D331" i="3"/>
  <c r="D318" i="4"/>
  <c r="D319" i="4"/>
  <c r="D332" i="3"/>
  <c r="D333" i="3"/>
  <c r="D320" i="4"/>
  <c r="D321" i="4"/>
  <c r="D334" i="3"/>
  <c r="D322" i="4"/>
  <c r="D335" i="3"/>
  <c r="D336" i="3"/>
  <c r="D323" i="4"/>
  <c r="D324" i="4"/>
  <c r="D337" i="3"/>
  <c r="D338" i="3"/>
  <c r="D325" i="4"/>
  <c r="D326" i="4"/>
  <c r="D339" i="3"/>
  <c r="D340" i="3"/>
  <c r="D327" i="4"/>
  <c r="D341" i="3"/>
  <c r="D328" i="4"/>
  <c r="D329" i="4"/>
  <c r="D342" i="3"/>
  <c r="D330" i="4"/>
  <c r="D343" i="3"/>
  <c r="D344" i="3"/>
  <c r="D331" i="4"/>
  <c r="D345" i="3"/>
  <c r="D332" i="4"/>
  <c r="D346" i="3"/>
  <c r="D333" i="4"/>
  <c r="D334" i="4"/>
  <c r="D347" i="3"/>
  <c r="D348" i="3"/>
  <c r="D335" i="4"/>
  <c r="D336" i="4"/>
  <c r="D349" i="3"/>
  <c r="D350" i="3"/>
  <c r="D337" i="4"/>
  <c r="D351" i="3"/>
  <c r="D338" i="4"/>
  <c r="D352" i="3"/>
  <c r="D339" i="4"/>
  <c r="D353" i="3"/>
  <c r="D340" i="4"/>
  <c r="D341" i="4"/>
  <c r="D354" i="3"/>
  <c r="D342" i="4"/>
  <c r="D355" i="3"/>
  <c r="D343" i="4"/>
  <c r="D356" i="3"/>
  <c r="D344" i="4"/>
  <c r="D357" i="3"/>
  <c r="D358" i="3"/>
  <c r="D345" i="4"/>
  <c r="D359" i="3"/>
  <c r="D346" i="4"/>
  <c r="D360" i="3"/>
  <c r="D347" i="4"/>
  <c r="D348" i="4"/>
  <c r="D361" i="3"/>
  <c r="D362" i="3"/>
  <c r="D349" i="4"/>
  <c r="D363" i="3"/>
  <c r="D350" i="4"/>
  <c r="D351" i="4"/>
  <c r="D364" i="3"/>
  <c r="D366" i="3"/>
  <c r="D365" i="3"/>
  <c r="D352" i="4"/>
  <c r="D353" i="4"/>
  <c r="G29" i="1"/>
  <c r="G25" i="1"/>
  <c r="G21" i="1"/>
  <c r="J16" i="1"/>
  <c r="J3" i="1"/>
  <c r="J53" i="1"/>
  <c r="G52" i="1"/>
  <c r="G46" i="1"/>
  <c r="J26" i="1"/>
  <c r="I55" i="2"/>
  <c r="G50" i="1"/>
  <c r="J31" i="1"/>
  <c r="G30" i="1"/>
  <c r="J27" i="1"/>
  <c r="J9" i="1"/>
  <c r="G53" i="1"/>
  <c r="J46" i="1"/>
  <c r="J21" i="1"/>
  <c r="G15" i="1"/>
  <c r="E55" i="2"/>
  <c r="G55" i="2"/>
  <c r="G51" i="1"/>
  <c r="J39" i="1"/>
  <c r="G38" i="1"/>
  <c r="G35" i="1"/>
  <c r="G26" i="1"/>
  <c r="J24" i="1"/>
  <c r="G22" i="1"/>
  <c r="J19" i="1"/>
  <c r="J15" i="1"/>
  <c r="G7" i="1"/>
  <c r="J34" i="1"/>
  <c r="F55" i="2"/>
  <c r="H55" i="2"/>
  <c r="S42" i="1"/>
  <c r="S45" i="1"/>
  <c r="G33" i="1"/>
  <c r="J20" i="1"/>
  <c r="G3" i="1"/>
  <c r="G49" i="1"/>
  <c r="J44" i="1"/>
  <c r="J40" i="1"/>
  <c r="G37" i="1"/>
  <c r="J33" i="1"/>
  <c r="G32" i="1"/>
  <c r="J55" i="2"/>
  <c r="D354" i="4"/>
  <c r="G5" i="1"/>
  <c r="J29" i="1"/>
  <c r="J36" i="1"/>
  <c r="J48" i="1"/>
  <c r="J7" i="1"/>
  <c r="J28" i="1"/>
  <c r="J43" i="1"/>
  <c r="G4" i="1"/>
  <c r="G14" i="1"/>
  <c r="J30" i="1"/>
  <c r="G47" i="1"/>
  <c r="J18" i="1"/>
  <c r="J25" i="1"/>
  <c r="J38" i="1"/>
  <c r="J14" i="1"/>
  <c r="J22" i="1"/>
  <c r="G40" i="1"/>
  <c r="S29" i="1"/>
  <c r="S32" i="1"/>
  <c r="S44" i="1"/>
  <c r="S43" i="1"/>
  <c r="J11" i="1"/>
  <c r="G23" i="1"/>
  <c r="J6" i="1"/>
  <c r="J42" i="1"/>
  <c r="J12" i="1"/>
  <c r="G28" i="1"/>
  <c r="G42" i="1"/>
  <c r="J5" i="1"/>
  <c r="J13" i="1"/>
  <c r="J32" i="1"/>
  <c r="G13" i="1"/>
  <c r="G31" i="1"/>
  <c r="G16" i="1"/>
  <c r="J2" i="1"/>
  <c r="J47" i="1"/>
  <c r="J4" i="1"/>
  <c r="G9" i="1"/>
  <c r="G19" i="1"/>
  <c r="G43" i="1"/>
  <c r="G20" i="1"/>
  <c r="G36" i="1"/>
  <c r="G45" i="1"/>
  <c r="J49" i="1"/>
  <c r="G8" i="1"/>
  <c r="G17" i="1"/>
  <c r="J17" i="1"/>
  <c r="G41" i="1"/>
  <c r="G6" i="1"/>
  <c r="J35" i="1"/>
  <c r="J51" i="1"/>
  <c r="J10" i="1"/>
  <c r="G24" i="1"/>
  <c r="J37" i="1"/>
  <c r="G10" i="1"/>
  <c r="G44" i="1"/>
  <c r="D355" i="4"/>
  <c r="G2" i="1"/>
  <c r="J23" i="1"/>
  <c r="J52" i="1"/>
  <c r="J8" i="1"/>
  <c r="G39" i="1"/>
  <c r="J50" i="1"/>
  <c r="G11" i="1"/>
  <c r="G27" i="1"/>
  <c r="S3" i="1"/>
  <c r="S6" i="1"/>
  <c r="S16" i="1"/>
  <c r="S19" i="1"/>
  <c r="G34" i="1"/>
  <c r="J41" i="1"/>
  <c r="G48" i="1"/>
  <c r="G12" i="1"/>
  <c r="G18" i="1"/>
  <c r="J45" i="1"/>
  <c r="S18" i="1"/>
  <c r="S17" i="1"/>
  <c r="D356" i="4"/>
  <c r="S4" i="1"/>
  <c r="S5" i="1"/>
  <c r="S31" i="1"/>
  <c r="S30" i="1"/>
  <c r="D357" i="4"/>
  <c r="D358" i="4"/>
  <c r="D359" i="4"/>
  <c r="D360" i="4"/>
  <c r="D361" i="4"/>
  <c r="D362" i="4"/>
  <c r="D363" i="4"/>
  <c r="D364" i="4"/>
  <c r="D365" i="4"/>
  <c r="D366" i="4"/>
  <c r="M41" i="1"/>
  <c r="M21" i="1"/>
  <c r="M49" i="1"/>
  <c r="M34" i="1"/>
  <c r="M33" i="1"/>
  <c r="M6" i="1"/>
  <c r="M4" i="1"/>
  <c r="M55" i="2"/>
  <c r="M29" i="1"/>
  <c r="M15" i="1"/>
  <c r="O55" i="2"/>
  <c r="M50" i="1"/>
  <c r="M42" i="1"/>
  <c r="M39" i="1"/>
  <c r="M35" i="1"/>
  <c r="M22" i="1"/>
  <c r="M28" i="1"/>
  <c r="M24" i="1"/>
  <c r="M20" i="1"/>
  <c r="M10" i="1"/>
  <c r="M8" i="1"/>
  <c r="M3" i="1"/>
  <c r="N55" i="2"/>
  <c r="M32" i="1"/>
  <c r="P55" i="2"/>
  <c r="M44" i="1"/>
  <c r="M17" i="1"/>
  <c r="Q55" i="2"/>
  <c r="M40" i="1"/>
  <c r="M31" i="1"/>
  <c r="M27" i="1"/>
  <c r="L55" i="2"/>
  <c r="M53" i="1"/>
  <c r="M47" i="1"/>
  <c r="M14" i="1"/>
  <c r="M38" i="1"/>
  <c r="M19" i="1"/>
  <c r="M48" i="1"/>
  <c r="M26" i="1"/>
  <c r="M11" i="1"/>
  <c r="M51" i="1"/>
  <c r="M37" i="1"/>
  <c r="M12" i="1"/>
  <c r="M36" i="1"/>
  <c r="M23" i="1"/>
  <c r="M43" i="1"/>
  <c r="M13" i="1"/>
  <c r="M25" i="1"/>
  <c r="M46" i="1"/>
  <c r="M16" i="1"/>
  <c r="M2" i="1"/>
  <c r="M7" i="1"/>
  <c r="M18" i="1"/>
  <c r="M9" i="1"/>
  <c r="M5" i="1"/>
  <c r="M45" i="1"/>
  <c r="M30" i="1"/>
  <c r="M52" i="1"/>
</calcChain>
</file>

<file path=xl/sharedStrings.xml><?xml version="1.0" encoding="utf-8"?>
<sst xmlns="http://schemas.openxmlformats.org/spreadsheetml/2006/main" count="75" uniqueCount="44">
  <si>
    <t>Week</t>
  </si>
  <si>
    <t>Paid</t>
  </si>
  <si>
    <t>On Call</t>
  </si>
  <si>
    <t>Sick</t>
  </si>
  <si>
    <t>Q1</t>
  </si>
  <si>
    <t>Weekly</t>
  </si>
  <si>
    <t>Monthly</t>
  </si>
  <si>
    <t xml:space="preserve">Quarterly </t>
  </si>
  <si>
    <t>Annual</t>
  </si>
  <si>
    <t>Q2</t>
  </si>
  <si>
    <t>Q3</t>
  </si>
  <si>
    <t>Q4</t>
  </si>
  <si>
    <t>OnCall</t>
  </si>
  <si>
    <t>Monthly average:</t>
  </si>
  <si>
    <t>Weekly average:</t>
  </si>
  <si>
    <t>Day</t>
  </si>
  <si>
    <t>Volunteer</t>
  </si>
  <si>
    <t>Date</t>
  </si>
  <si>
    <t>Start</t>
  </si>
  <si>
    <t>End</t>
  </si>
  <si>
    <t>Total Hours:</t>
  </si>
  <si>
    <t>Sick
Volunteer</t>
  </si>
  <si>
    <t>Sick
OnCall</t>
  </si>
  <si>
    <t>Total Weekly Average:</t>
  </si>
  <si>
    <t>Total Monthly Average:</t>
  </si>
  <si>
    <t>Total Annual Income:</t>
  </si>
  <si>
    <t>Total hours &amp; pay:</t>
  </si>
  <si>
    <t>Reason</t>
  </si>
  <si>
    <t>Annual average:</t>
  </si>
  <si>
    <t>Last updated 3/5/19</t>
  </si>
  <si>
    <t>How to use this spreadsheet:</t>
  </si>
  <si>
    <t>Last updated: 3/5/19</t>
  </si>
  <si>
    <t>1. Adjust rates on Daily worksheet</t>
  </si>
  <si>
    <t>Sick
Regular 4</t>
  </si>
  <si>
    <t>Sick
Regular 3</t>
  </si>
  <si>
    <t>Sick
Regular 2</t>
  </si>
  <si>
    <t>Sick
Regular 1</t>
  </si>
  <si>
    <t>Regular 4</t>
  </si>
  <si>
    <t>Regular 3</t>
  </si>
  <si>
    <t>Regular 2</t>
  </si>
  <si>
    <t>Regular 1</t>
  </si>
  <si>
    <t>2. Adjust rate names as preferred</t>
  </si>
  <si>
    <t>3. Change Year in cell D1 on Daily spreadsheet to current year</t>
  </si>
  <si>
    <t>4. Enter hours worked per rate per day; check weekly, quarterly, and annual totals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</si>
</sst>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;\-&quot;$&quot;#,##0.00"/>
    <numFmt numFmtId="165" formatCode="m/d;@"/>
    <numFmt numFmtId="166" formatCode="&quot;$&quot;#,##0.00;[Red]&quot;$&quot;#,##0.00"/>
    <numFmt numFmtId="167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slantDashDot">
        <color auto="1"/>
      </right>
      <top style="thin">
        <color auto="1"/>
      </top>
      <bottom/>
      <diagonal/>
    </border>
    <border>
      <left style="hair">
        <color auto="1"/>
      </left>
      <right style="slantDashDot">
        <color auto="1"/>
      </right>
      <top/>
      <bottom/>
      <diagonal/>
    </border>
    <border>
      <left style="hair">
        <color auto="1"/>
      </left>
      <right style="slantDashDot">
        <color auto="1"/>
      </right>
      <top/>
      <bottom style="thin">
        <color auto="1"/>
      </bottom>
      <diagonal/>
    </border>
    <border>
      <left style="hair">
        <color auto="1"/>
      </left>
      <right style="slantDashDot">
        <color auto="1"/>
      </right>
      <top/>
      <bottom style="medium">
        <color auto="1"/>
      </bottom>
      <diagonal/>
    </border>
    <border>
      <left style="hair">
        <color auto="1"/>
      </left>
      <right style="slantDashDot">
        <color auto="1"/>
      </right>
      <top style="medium">
        <color auto="1"/>
      </top>
      <bottom/>
      <diagonal/>
    </border>
  </borders>
  <cellStyleXfs count="6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0">
    <xf numFmtId="0" fontId="0" fillId="0" borderId="0" xfId="0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5" fontId="2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right"/>
    </xf>
    <xf numFmtId="165" fontId="2" fillId="0" borderId="6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165" fontId="2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14" fontId="2" fillId="0" borderId="0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6" fontId="0" fillId="0" borderId="6" xfId="0" applyNumberFormat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166" fontId="1" fillId="0" borderId="0" xfId="1" applyNumberFormat="1" applyFont="1"/>
    <xf numFmtId="166" fontId="1" fillId="0" borderId="0" xfId="0" applyNumberFormat="1" applyFont="1"/>
    <xf numFmtId="165" fontId="2" fillId="0" borderId="9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0" fillId="0" borderId="0" xfId="0" applyBorder="1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23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28" xfId="0" applyFont="1" applyBorder="1" applyAlignment="1">
      <alignment horizontal="left" indent="1"/>
    </xf>
    <xf numFmtId="0" fontId="2" fillId="0" borderId="30" xfId="0" applyFont="1" applyBorder="1" applyAlignment="1">
      <alignment horizontal="left" indent="1"/>
    </xf>
    <xf numFmtId="0" fontId="2" fillId="0" borderId="28" xfId="0" applyFont="1" applyBorder="1" applyAlignment="1">
      <alignment horizontal="right"/>
    </xf>
    <xf numFmtId="0" fontId="1" fillId="0" borderId="22" xfId="0" applyFont="1" applyBorder="1" applyAlignment="1">
      <alignment horizontal="left"/>
    </xf>
    <xf numFmtId="166" fontId="1" fillId="0" borderId="24" xfId="1" applyNumberFormat="1" applyFont="1" applyBorder="1"/>
    <xf numFmtId="0" fontId="1" fillId="0" borderId="25" xfId="0" applyFont="1" applyBorder="1" applyAlignment="1">
      <alignment horizontal="left"/>
    </xf>
    <xf numFmtId="166" fontId="1" fillId="0" borderId="26" xfId="1" applyNumberFormat="1" applyFont="1" applyBorder="1"/>
    <xf numFmtId="0" fontId="0" fillId="0" borderId="25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166" fontId="1" fillId="0" borderId="29" xfId="0" applyNumberFormat="1" applyFont="1" applyBorder="1"/>
    <xf numFmtId="164" fontId="2" fillId="0" borderId="2" xfId="0" applyNumberFormat="1" applyFont="1" applyBorder="1" applyAlignment="1">
      <alignment horizontal="right"/>
    </xf>
    <xf numFmtId="165" fontId="2" fillId="0" borderId="28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28" xfId="0" applyNumberFormat="1" applyFont="1" applyBorder="1" applyAlignment="1">
      <alignment horizontal="right"/>
    </xf>
    <xf numFmtId="166" fontId="2" fillId="0" borderId="18" xfId="0" applyNumberFormat="1" applyFont="1" applyBorder="1" applyAlignment="1">
      <alignment horizontal="right"/>
    </xf>
    <xf numFmtId="166" fontId="2" fillId="0" borderId="12" xfId="0" applyNumberFormat="1" applyFont="1" applyBorder="1" applyAlignment="1">
      <alignment horizontal="right"/>
    </xf>
    <xf numFmtId="166" fontId="2" fillId="0" borderId="15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2" fillId="0" borderId="5" xfId="0" applyNumberFormat="1" applyFont="1" applyBorder="1" applyAlignment="1">
      <alignment horizontal="right"/>
    </xf>
    <xf numFmtId="0" fontId="2" fillId="0" borderId="30" xfId="0" applyNumberFormat="1" applyFont="1" applyBorder="1" applyAlignment="1">
      <alignment horizontal="right"/>
    </xf>
    <xf numFmtId="166" fontId="2" fillId="0" borderId="16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horizontal="right"/>
    </xf>
    <xf numFmtId="166" fontId="2" fillId="0" borderId="17" xfId="0" applyNumberFormat="1" applyFont="1" applyBorder="1" applyAlignment="1">
      <alignment horizontal="right"/>
    </xf>
    <xf numFmtId="166" fontId="2" fillId="0" borderId="10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166" fontId="2" fillId="0" borderId="11" xfId="0" applyNumberFormat="1" applyFont="1" applyBorder="1" applyAlignment="1">
      <alignment horizontal="right"/>
    </xf>
    <xf numFmtId="166" fontId="2" fillId="0" borderId="13" xfId="0" applyNumberFormat="1" applyFont="1" applyBorder="1" applyAlignment="1">
      <alignment horizontal="right"/>
    </xf>
    <xf numFmtId="0" fontId="2" fillId="0" borderId="14" xfId="0" applyNumberFormat="1" applyFont="1" applyBorder="1" applyAlignment="1">
      <alignment horizontal="right"/>
    </xf>
    <xf numFmtId="166" fontId="2" fillId="0" borderId="14" xfId="0" applyNumberFormat="1" applyFont="1" applyBorder="1" applyAlignment="1">
      <alignment horizontal="right"/>
    </xf>
    <xf numFmtId="166" fontId="2" fillId="0" borderId="41" xfId="0" applyNumberFormat="1" applyFont="1" applyBorder="1" applyAlignment="1">
      <alignment horizontal="right"/>
    </xf>
    <xf numFmtId="0" fontId="2" fillId="0" borderId="38" xfId="0" applyNumberFormat="1" applyFont="1" applyBorder="1" applyAlignment="1">
      <alignment horizontal="right"/>
    </xf>
    <xf numFmtId="166" fontId="2" fillId="0" borderId="38" xfId="0" applyNumberFormat="1" applyFont="1" applyBorder="1" applyAlignment="1">
      <alignment horizontal="right"/>
    </xf>
    <xf numFmtId="166" fontId="2" fillId="0" borderId="42" xfId="0" applyNumberFormat="1" applyFont="1" applyBorder="1" applyAlignment="1">
      <alignment horizontal="right"/>
    </xf>
    <xf numFmtId="0" fontId="0" fillId="0" borderId="4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8" xfId="0" applyBorder="1" applyAlignment="1">
      <alignment horizontal="center"/>
    </xf>
    <xf numFmtId="166" fontId="2" fillId="0" borderId="34" xfId="0" applyNumberFormat="1" applyFont="1" applyBorder="1" applyAlignment="1">
      <alignment horizontal="right"/>
    </xf>
    <xf numFmtId="0" fontId="0" fillId="0" borderId="0" xfId="0" applyFill="1" applyBorder="1" applyAlignment="1">
      <alignment horizontal="center" wrapText="1"/>
    </xf>
    <xf numFmtId="166" fontId="2" fillId="0" borderId="48" xfId="0" applyNumberFormat="1" applyFont="1" applyBorder="1" applyAlignment="1">
      <alignment horizontal="right"/>
    </xf>
    <xf numFmtId="166" fontId="2" fillId="0" borderId="49" xfId="0" applyNumberFormat="1" applyFont="1" applyBorder="1" applyAlignment="1">
      <alignment horizontal="right"/>
    </xf>
    <xf numFmtId="166" fontId="2" fillId="0" borderId="50" xfId="0" applyNumberFormat="1" applyFont="1" applyBorder="1" applyAlignment="1">
      <alignment horizontal="right"/>
    </xf>
    <xf numFmtId="166" fontId="2" fillId="0" borderId="51" xfId="0" applyNumberFormat="1" applyFont="1" applyBorder="1" applyAlignment="1">
      <alignment horizontal="right"/>
    </xf>
    <xf numFmtId="0" fontId="2" fillId="0" borderId="48" xfId="0" applyNumberFormat="1" applyFont="1" applyBorder="1" applyAlignment="1">
      <alignment horizontal="right"/>
    </xf>
    <xf numFmtId="0" fontId="2" fillId="0" borderId="49" xfId="0" applyNumberFormat="1" applyFont="1" applyBorder="1" applyAlignment="1">
      <alignment horizontal="right"/>
    </xf>
    <xf numFmtId="0" fontId="2" fillId="0" borderId="50" xfId="0" applyNumberFormat="1" applyFont="1" applyBorder="1" applyAlignment="1">
      <alignment horizontal="right"/>
    </xf>
    <xf numFmtId="0" fontId="2" fillId="0" borderId="51" xfId="0" applyNumberFormat="1" applyFont="1" applyBorder="1" applyAlignment="1">
      <alignment horizontal="right"/>
    </xf>
    <xf numFmtId="166" fontId="2" fillId="0" borderId="53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right"/>
    </xf>
    <xf numFmtId="167" fontId="1" fillId="0" borderId="0" xfId="1" applyNumberFormat="1" applyFont="1" applyBorder="1"/>
    <xf numFmtId="167" fontId="1" fillId="0" borderId="0" xfId="0" applyNumberFormat="1" applyFont="1" applyBorder="1"/>
    <xf numFmtId="166" fontId="1" fillId="0" borderId="0" xfId="0" applyNumberFormat="1" applyFont="1" applyBorder="1" applyAlignment="1">
      <alignment horizontal="center"/>
    </xf>
    <xf numFmtId="0" fontId="2" fillId="0" borderId="16" xfId="0" applyNumberFormat="1" applyFont="1" applyBorder="1" applyAlignment="1" applyProtection="1">
      <alignment horizontal="center"/>
      <protection locked="0"/>
    </xf>
    <xf numFmtId="0" fontId="2" fillId="0" borderId="17" xfId="0" applyNumberFormat="1" applyFont="1" applyBorder="1" applyAlignment="1" applyProtection="1">
      <alignment horizontal="center"/>
      <protection locked="0"/>
    </xf>
    <xf numFmtId="1" fontId="2" fillId="0" borderId="18" xfId="0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1" fontId="2" fillId="0" borderId="12" xfId="0" applyNumberFormat="1" applyFon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2" fillId="0" borderId="11" xfId="0" applyNumberFormat="1" applyFont="1" applyFill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" fontId="2" fillId="0" borderId="12" xfId="0" applyNumberFormat="1" applyFont="1" applyFill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horizontal="center"/>
      <protection locked="0"/>
    </xf>
    <xf numFmtId="0" fontId="2" fillId="0" borderId="14" xfId="0" applyNumberFormat="1" applyFont="1" applyFill="1" applyBorder="1" applyAlignment="1" applyProtection="1">
      <alignment horizontal="center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  <protection locked="0"/>
    </xf>
    <xf numFmtId="1" fontId="2" fillId="0" borderId="18" xfId="0" applyNumberFormat="1" applyFont="1" applyFill="1" applyBorder="1" applyAlignment="1" applyProtection="1">
      <alignment horizontal="center"/>
      <protection locked="0"/>
    </xf>
    <xf numFmtId="0" fontId="0" fillId="0" borderId="14" xfId="0" applyNumberFormat="1" applyBorder="1" applyAlignment="1" applyProtection="1">
      <alignment horizontal="center"/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0" fontId="0" fillId="0" borderId="17" xfId="0" applyNumberFormat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right"/>
      <protection locked="0"/>
    </xf>
    <xf numFmtId="0" fontId="0" fillId="0" borderId="46" xfId="0" applyBorder="1" applyAlignment="1" applyProtection="1">
      <alignment horizontal="right"/>
      <protection locked="0"/>
    </xf>
    <xf numFmtId="0" fontId="0" fillId="0" borderId="47" xfId="0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vertical="center"/>
    </xf>
    <xf numFmtId="0" fontId="2" fillId="0" borderId="0" xfId="0" applyFont="1" applyBorder="1"/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167" fontId="1" fillId="0" borderId="11" xfId="1" applyNumberFormat="1" applyFont="1" applyBorder="1" applyAlignment="1">
      <alignment horizontal="right"/>
    </xf>
    <xf numFmtId="167" fontId="1" fillId="0" borderId="12" xfId="1" applyNumberFormat="1" applyFont="1" applyBorder="1" applyAlignment="1">
      <alignment horizontal="right"/>
    </xf>
    <xf numFmtId="167" fontId="1" fillId="0" borderId="38" xfId="0" applyNumberFormat="1" applyFont="1" applyBorder="1" applyAlignment="1">
      <alignment horizontal="right"/>
    </xf>
    <xf numFmtId="167" fontId="1" fillId="0" borderId="42" xfId="0" applyNumberFormat="1" applyFont="1" applyBorder="1" applyAlignment="1">
      <alignment horizontal="right"/>
    </xf>
    <xf numFmtId="2" fontId="0" fillId="0" borderId="10" xfId="0" applyNumberFormat="1" applyFont="1" applyBorder="1" applyAlignment="1">
      <alignment horizontal="right"/>
    </xf>
    <xf numFmtId="2" fontId="0" fillId="0" borderId="41" xfId="0" applyNumberFormat="1" applyFont="1" applyBorder="1" applyAlignment="1">
      <alignment horizontal="right"/>
    </xf>
    <xf numFmtId="2" fontId="0" fillId="0" borderId="44" xfId="0" applyNumberFormat="1" applyFont="1" applyBorder="1" applyAlignment="1">
      <alignment horizontal="right"/>
    </xf>
    <xf numFmtId="2" fontId="0" fillId="0" borderId="34" xfId="0" applyNumberFormat="1" applyFont="1" applyBorder="1" applyAlignment="1">
      <alignment horizontal="right"/>
    </xf>
    <xf numFmtId="2" fontId="1" fillId="0" borderId="11" xfId="1" applyNumberFormat="1" applyFont="1" applyBorder="1" applyAlignment="1">
      <alignment horizontal="right"/>
    </xf>
    <xf numFmtId="2" fontId="1" fillId="0" borderId="38" xfId="0" applyNumberFormat="1" applyFont="1" applyBorder="1" applyAlignment="1">
      <alignment horizontal="right"/>
    </xf>
    <xf numFmtId="166" fontId="0" fillId="0" borderId="34" xfId="0" applyNumberFormat="1" applyFont="1" applyBorder="1" applyAlignment="1">
      <alignment horizontal="right"/>
    </xf>
    <xf numFmtId="166" fontId="0" fillId="0" borderId="11" xfId="0" applyNumberFormat="1" applyFont="1" applyBorder="1" applyAlignment="1">
      <alignment horizontal="right"/>
    </xf>
    <xf numFmtId="166" fontId="0" fillId="0" borderId="38" xfId="0" applyNumberFormat="1" applyFont="1" applyBorder="1" applyAlignment="1">
      <alignment horizontal="right"/>
    </xf>
    <xf numFmtId="166" fontId="1" fillId="0" borderId="11" xfId="1" applyNumberFormat="1" applyFont="1" applyBorder="1" applyAlignment="1">
      <alignment horizontal="right"/>
    </xf>
    <xf numFmtId="166" fontId="1" fillId="0" borderId="38" xfId="0" applyNumberFormat="1" applyFont="1" applyBorder="1" applyAlignment="1">
      <alignment horizontal="right"/>
    </xf>
    <xf numFmtId="166" fontId="2" fillId="0" borderId="58" xfId="0" applyNumberFormat="1" applyFont="1" applyBorder="1" applyAlignment="1">
      <alignment horizontal="right"/>
    </xf>
    <xf numFmtId="166" fontId="2" fillId="0" borderId="59" xfId="0" applyNumberFormat="1" applyFont="1" applyBorder="1" applyAlignment="1">
      <alignment horizontal="right"/>
    </xf>
    <xf numFmtId="166" fontId="2" fillId="0" borderId="60" xfId="0" applyNumberFormat="1" applyFont="1" applyBorder="1" applyAlignment="1">
      <alignment horizontal="right"/>
    </xf>
    <xf numFmtId="166" fontId="2" fillId="0" borderId="61" xfId="0" applyNumberFormat="1" applyFont="1" applyBorder="1" applyAlignment="1">
      <alignment horizontal="right"/>
    </xf>
    <xf numFmtId="166" fontId="2" fillId="0" borderId="62" xfId="0" applyNumberFormat="1" applyFont="1" applyBorder="1" applyAlignment="1">
      <alignment horizontal="right"/>
    </xf>
    <xf numFmtId="167" fontId="1" fillId="0" borderId="59" xfId="1" applyNumberFormat="1" applyFont="1" applyBorder="1" applyAlignment="1">
      <alignment horizontal="right"/>
    </xf>
    <xf numFmtId="167" fontId="1" fillId="0" borderId="61" xfId="0" applyNumberFormat="1" applyFont="1" applyBorder="1" applyAlignment="1">
      <alignment horizontal="right"/>
    </xf>
    <xf numFmtId="0" fontId="0" fillId="2" borderId="0" xfId="0" applyFill="1" applyBorder="1" applyAlignment="1" applyProtection="1">
      <alignment horizontal="center"/>
      <protection locked="0"/>
    </xf>
    <xf numFmtId="165" fontId="2" fillId="0" borderId="0" xfId="0" applyNumberFormat="1" applyFont="1" applyAlignment="1">
      <alignment horizontal="left"/>
    </xf>
    <xf numFmtId="0" fontId="0" fillId="2" borderId="0" xfId="0" applyFill="1"/>
    <xf numFmtId="0" fontId="1" fillId="0" borderId="2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25" xfId="0" applyFont="1" applyBorder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4" xfId="0" applyFont="1" applyBorder="1" applyAlignment="1">
      <alignment horizontal="left" indent="1"/>
    </xf>
    <xf numFmtId="0" fontId="0" fillId="0" borderId="27" xfId="0" applyFont="1" applyBorder="1" applyAlignment="1">
      <alignment horizontal="left" indent="1"/>
    </xf>
    <xf numFmtId="0" fontId="0" fillId="0" borderId="28" xfId="0" applyFont="1" applyBorder="1" applyAlignment="1">
      <alignment horizontal="left" indent="1"/>
    </xf>
    <xf numFmtId="0" fontId="0" fillId="0" borderId="31" xfId="0" applyFont="1" applyBorder="1" applyAlignment="1">
      <alignment horizontal="left" indent="1"/>
    </xf>
    <xf numFmtId="166" fontId="1" fillId="0" borderId="33" xfId="0" applyNumberFormat="1" applyFont="1" applyBorder="1" applyAlignment="1">
      <alignment horizontal="center"/>
    </xf>
    <xf numFmtId="166" fontId="1" fillId="0" borderId="34" xfId="0" applyNumberFormat="1" applyFont="1" applyBorder="1" applyAlignment="1">
      <alignment horizontal="center"/>
    </xf>
    <xf numFmtId="166" fontId="1" fillId="0" borderId="52" xfId="0" applyNumberFormat="1" applyFont="1" applyBorder="1" applyAlignment="1">
      <alignment horizontal="center"/>
    </xf>
    <xf numFmtId="166" fontId="1" fillId="0" borderId="35" xfId="0" applyNumberFormat="1" applyFont="1" applyBorder="1" applyAlignment="1">
      <alignment horizontal="center"/>
    </xf>
    <xf numFmtId="166" fontId="1" fillId="0" borderId="32" xfId="0" applyNumberFormat="1" applyFont="1" applyBorder="1" applyAlignment="1">
      <alignment horizontal="center"/>
    </xf>
    <xf numFmtId="166" fontId="1" fillId="0" borderId="11" xfId="0" applyNumberFormat="1" applyFont="1" applyBorder="1" applyAlignment="1">
      <alignment horizontal="center"/>
    </xf>
    <xf numFmtId="166" fontId="1" fillId="0" borderId="49" xfId="0" applyNumberFormat="1" applyFont="1" applyBorder="1" applyAlignment="1">
      <alignment horizontal="center"/>
    </xf>
    <xf numFmtId="166" fontId="1" fillId="0" borderId="36" xfId="0" applyNumberFormat="1" applyFont="1" applyBorder="1" applyAlignment="1">
      <alignment horizontal="center"/>
    </xf>
    <xf numFmtId="166" fontId="1" fillId="0" borderId="37" xfId="0" applyNumberFormat="1" applyFont="1" applyBorder="1" applyAlignment="1">
      <alignment horizontal="center"/>
    </xf>
    <xf numFmtId="166" fontId="1" fillId="0" borderId="38" xfId="0" applyNumberFormat="1" applyFont="1" applyBorder="1" applyAlignment="1">
      <alignment horizontal="center"/>
    </xf>
    <xf numFmtId="166" fontId="1" fillId="0" borderId="51" xfId="0" applyNumberFormat="1" applyFont="1" applyBorder="1" applyAlignment="1">
      <alignment horizontal="center"/>
    </xf>
    <xf numFmtId="166" fontId="1" fillId="0" borderId="39" xfId="0" applyNumberFormat="1" applyFont="1" applyBorder="1" applyAlignment="1">
      <alignment horizontal="center"/>
    </xf>
    <xf numFmtId="0" fontId="0" fillId="0" borderId="22" xfId="0" applyFont="1" applyBorder="1" applyAlignment="1">
      <alignment horizontal="left" indent="1"/>
    </xf>
    <xf numFmtId="0" fontId="0" fillId="0" borderId="23" xfId="0" applyFont="1" applyBorder="1" applyAlignment="1">
      <alignment horizontal="left" indent="1"/>
    </xf>
    <xf numFmtId="0" fontId="0" fillId="0" borderId="40" xfId="0" applyFont="1" applyBorder="1" applyAlignment="1">
      <alignment horizontal="left" indent="1"/>
    </xf>
  </cellXfs>
  <cellStyles count="66">
    <cellStyle name="Currency" xfId="1" builtinId="4"/>
    <cellStyle name="Followed Hyperlink" xfId="61" builtinId="9" hidden="1"/>
    <cellStyle name="Followed Hyperlink" xfId="59" builtinId="9" hidden="1"/>
    <cellStyle name="Followed Hyperlink" xfId="7" builtinId="9" hidden="1"/>
    <cellStyle name="Followed Hyperlink" xfId="51" builtinId="9" hidden="1"/>
    <cellStyle name="Followed Hyperlink" xfId="63" builtinId="9" hidden="1"/>
    <cellStyle name="Followed Hyperlink" xfId="11" builtinId="9" hidden="1"/>
    <cellStyle name="Followed Hyperlink" xfId="27" builtinId="9" hidden="1"/>
    <cellStyle name="Followed Hyperlink" xfId="21" builtinId="9" hidden="1"/>
    <cellStyle name="Followed Hyperlink" xfId="35" builtinId="9" hidden="1"/>
    <cellStyle name="Followed Hyperlink" xfId="5" builtinId="9" hidden="1"/>
    <cellStyle name="Followed Hyperlink" xfId="3" builtinId="9" hidden="1"/>
    <cellStyle name="Followed Hyperlink" xfId="15" builtinId="9" hidden="1"/>
    <cellStyle name="Followed Hyperlink" xfId="39" builtinId="9" hidden="1"/>
    <cellStyle name="Followed Hyperlink" xfId="49" builtinId="9" hidden="1"/>
    <cellStyle name="Followed Hyperlink" xfId="65" builtinId="9" hidden="1"/>
    <cellStyle name="Followed Hyperlink" xfId="55" builtinId="9" hidden="1"/>
    <cellStyle name="Followed Hyperlink" xfId="25" builtinId="9" hidden="1"/>
    <cellStyle name="Followed Hyperlink" xfId="45" builtinId="9" hidden="1"/>
    <cellStyle name="Followed Hyperlink" xfId="47" builtinId="9" hidden="1"/>
    <cellStyle name="Followed Hyperlink" xfId="57" builtinId="9" hidden="1"/>
    <cellStyle name="Followed Hyperlink" xfId="33" builtinId="9" hidden="1"/>
    <cellStyle name="Followed Hyperlink" xfId="43" builtinId="9" hidden="1"/>
    <cellStyle name="Followed Hyperlink" xfId="37" builtinId="9" hidden="1"/>
    <cellStyle name="Followed Hyperlink" xfId="9" builtinId="9" hidden="1"/>
    <cellStyle name="Followed Hyperlink" xfId="13" builtinId="9" hidden="1"/>
    <cellStyle name="Followed Hyperlink" xfId="41" builtinId="9" hidden="1"/>
    <cellStyle name="Followed Hyperlink" xfId="31" builtinId="9" hidden="1"/>
    <cellStyle name="Followed Hyperlink" xfId="19" builtinId="9" hidden="1"/>
    <cellStyle name="Followed Hyperlink" xfId="53" builtinId="9" hidden="1"/>
    <cellStyle name="Followed Hyperlink" xfId="23" builtinId="9" hidden="1"/>
    <cellStyle name="Followed Hyperlink" xfId="29" builtinId="9" hidden="1"/>
    <cellStyle name="Followed Hyperlink" xfId="17" builtinId="9" hidden="1"/>
    <cellStyle name="Hyperlink" xfId="24" builtinId="8" hidden="1"/>
    <cellStyle name="Hyperlink" xfId="62" builtinId="8" hidden="1"/>
    <cellStyle name="Hyperlink" xfId="48" builtinId="8" hidden="1"/>
    <cellStyle name="Hyperlink" xfId="32" builtinId="8" hidden="1"/>
    <cellStyle name="Hyperlink" xfId="36" builtinId="8" hidden="1"/>
    <cellStyle name="Hyperlink" xfId="10" builtinId="8" hidden="1"/>
    <cellStyle name="Hyperlink" xfId="6" builtinId="8" hidden="1"/>
    <cellStyle name="Hyperlink" xfId="8" builtinId="8" hidden="1"/>
    <cellStyle name="Hyperlink" xfId="60" builtinId="8" hidden="1"/>
    <cellStyle name="Hyperlink" xfId="2" builtinId="8" hidden="1"/>
    <cellStyle name="Hyperlink" xfId="44" builtinId="8" hidden="1"/>
    <cellStyle name="Hyperlink" xfId="12" builtinId="8" hidden="1"/>
    <cellStyle name="Hyperlink" xfId="16" builtinId="8" hidden="1"/>
    <cellStyle name="Hyperlink" xfId="18" builtinId="8" hidden="1"/>
    <cellStyle name="Hyperlink" xfId="20" builtinId="8" hidden="1"/>
    <cellStyle name="Hyperlink" xfId="58" builtinId="8" hidden="1"/>
    <cellStyle name="Hyperlink" xfId="46" builtinId="8" hidden="1"/>
    <cellStyle name="Hyperlink" xfId="56" builtinId="8" hidden="1"/>
    <cellStyle name="Hyperlink" xfId="38" builtinId="8" hidden="1"/>
    <cellStyle name="Hyperlink" xfId="50" builtinId="8" hidden="1"/>
    <cellStyle name="Hyperlink" xfId="28" builtinId="8" hidden="1"/>
    <cellStyle name="Hyperlink" xfId="14" builtinId="8" hidden="1"/>
    <cellStyle name="Hyperlink" xfId="40" builtinId="8" hidden="1"/>
    <cellStyle name="Hyperlink" xfId="52" builtinId="8" hidden="1"/>
    <cellStyle name="Hyperlink" xfId="42" builtinId="8" hidden="1"/>
    <cellStyle name="Hyperlink" xfId="30" builtinId="8" hidden="1"/>
    <cellStyle name="Hyperlink" xfId="34" builtinId="8" hidden="1"/>
    <cellStyle name="Hyperlink" xfId="64" builtinId="8" hidden="1"/>
    <cellStyle name="Hyperlink" xfId="22" builtinId="8" hidden="1"/>
    <cellStyle name="Hyperlink" xfId="54" builtinId="8" hidden="1"/>
    <cellStyle name="Hyperlink" xfId="26" builtinId="8" hidden="1"/>
    <cellStyle name="Hyperlink" xfId="4" builtinId="8" hidden="1"/>
    <cellStyle name="Normal" xfId="0" builtinId="0"/>
  </cellStyles>
  <dxfs count="25">
    <dxf>
      <fill>
        <patternFill patternType="solid">
          <fgColor indexed="64"/>
          <bgColor rgb="FFFFE98A"/>
        </patternFill>
      </fill>
    </dxf>
    <dxf>
      <fill>
        <patternFill patternType="solid">
          <fgColor indexed="64"/>
          <bgColor rgb="FFBBEDC3"/>
        </patternFill>
      </fill>
    </dxf>
    <dxf>
      <fill>
        <patternFill patternType="solid">
          <fgColor indexed="64"/>
          <bgColor rgb="FFFFE98A"/>
        </patternFill>
      </fill>
    </dxf>
    <dxf>
      <fill>
        <patternFill patternType="solid">
          <fgColor indexed="64"/>
          <bgColor rgb="FFBBEDC3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rgb="FFFFE98A"/>
        </patternFill>
      </fill>
    </dxf>
    <dxf>
      <fill>
        <patternFill patternType="solid">
          <fgColor indexed="64"/>
          <bgColor rgb="FFBBEDC3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theme="0" tint="-0.249977111117893"/>
      </font>
      <fill>
        <patternFill patternType="none">
          <fgColor indexed="64"/>
          <bgColor auto="1"/>
        </patternFill>
      </fill>
    </dxf>
    <dxf>
      <font>
        <color theme="0" tint="-4.9989318521683403E-2"/>
      </font>
      <fill>
        <patternFill patternType="none">
          <fgColor indexed="64"/>
          <bgColor auto="1"/>
        </patternFill>
      </fill>
    </dxf>
    <dxf>
      <fill>
        <patternFill>
          <bgColor rgb="FFC6EFCE"/>
        </patternFill>
      </fill>
    </dxf>
    <dxf>
      <font>
        <color theme="0" tint="-0.34998626667073579"/>
      </font>
      <fill>
        <patternFill patternType="none">
          <fgColor indexed="64"/>
          <bgColor auto="1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ill>
        <patternFill>
          <bgColor rgb="FFC6EFCE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ill>
        <patternFill>
          <bgColor rgb="FFC6EFCE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ill>
        <patternFill>
          <bgColor rgb="FFC6EFCE"/>
        </patternFill>
      </fill>
    </dxf>
    <dxf>
      <fill>
        <patternFill>
          <bgColor rgb="FFC6EFCE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ill>
        <patternFill>
          <bgColor rgb="FFC6EFCE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  <dxf>
      <fill>
        <patternFill>
          <bgColor rgb="FFC6EFCE"/>
        </patternFill>
      </fill>
    </dxf>
    <dxf>
      <font>
        <color theme="0" tint="-0.14996795556505021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CE33E-46FC-8D4B-A095-DE021C4D725C}">
  <dimension ref="A1:A7"/>
  <sheetViews>
    <sheetView tabSelected="1" zoomScale="130" zoomScaleNormal="130" workbookViewId="0"/>
  </sheetViews>
  <sheetFormatPr baseColWidth="10" defaultRowHeight="15" x14ac:dyDescent="0.2"/>
  <sheetData>
    <row r="1" spans="1:1" x14ac:dyDescent="0.2">
      <c r="A1" s="166" t="s">
        <v>30</v>
      </c>
    </row>
    <row r="2" spans="1:1" x14ac:dyDescent="0.2">
      <c r="A2" t="s">
        <v>32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7" spans="1:1" x14ac:dyDescent="0.2">
      <c r="A7" t="s">
        <v>31</v>
      </c>
    </row>
  </sheetData>
  <sheetProtection sheet="1" objects="1" scenarios="1" formatCells="0" formatColumns="0" forma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"/>
  <sheetViews>
    <sheetView topLeftCell="D1" zoomScale="125" zoomScaleNormal="125" zoomScalePageLayoutView="125" workbookViewId="0">
      <pane ySplit="1" topLeftCell="A2" activePane="bottomLeft" state="frozen"/>
      <selection activeCell="D1" sqref="D1"/>
      <selection pane="bottomLeft" activeCell="D1" sqref="D1"/>
    </sheetView>
  </sheetViews>
  <sheetFormatPr baseColWidth="10" defaultColWidth="8.83203125" defaultRowHeight="15" x14ac:dyDescent="0.2"/>
  <cols>
    <col min="1" max="1" width="4.83203125" style="45" hidden="1" customWidth="1"/>
    <col min="2" max="3" width="8.6640625" style="1" hidden="1" customWidth="1"/>
    <col min="4" max="4" width="20.33203125" style="6" customWidth="1"/>
    <col min="5" max="6" width="10.83203125" style="6" hidden="1" customWidth="1"/>
    <col min="7" max="7" width="18.33203125" style="3" customWidth="1"/>
    <col min="8" max="8" width="10.83203125" style="3" hidden="1" customWidth="1"/>
    <col min="9" max="9" width="3" style="3" hidden="1" customWidth="1"/>
    <col min="10" max="10" width="18.33203125" style="3" customWidth="1"/>
    <col min="11" max="12" width="10.83203125" style="3" hidden="1" customWidth="1"/>
    <col min="13" max="13" width="18.33203125" style="3" customWidth="1"/>
    <col min="14" max="15" width="10.83203125" style="3" hidden="1" customWidth="1"/>
    <col min="16" max="16" width="18.33203125" style="3" customWidth="1"/>
    <col min="17" max="17" width="2.5" style="137" customWidth="1"/>
    <col min="18" max="18" width="8.6640625" style="50" bestFit="1" customWidth="1"/>
    <col min="19" max="19" width="10.6640625" style="43" customWidth="1"/>
    <col min="20" max="16384" width="8.83203125" style="3"/>
  </cols>
  <sheetData>
    <row r="1" spans="1:19" s="131" customFormat="1" ht="16" x14ac:dyDescent="0.2">
      <c r="A1" s="131">
        <f>Daily!D1</f>
        <v>2019</v>
      </c>
      <c r="B1" s="132"/>
      <c r="C1" s="132"/>
      <c r="D1" s="133" t="s">
        <v>0</v>
      </c>
      <c r="E1" s="133"/>
      <c r="F1" s="133"/>
      <c r="G1" s="134" t="s">
        <v>1</v>
      </c>
      <c r="H1" s="134"/>
      <c r="I1" s="134"/>
      <c r="J1" s="131" t="s">
        <v>2</v>
      </c>
      <c r="M1" s="131" t="s">
        <v>3</v>
      </c>
      <c r="N1" s="134"/>
      <c r="O1" s="134"/>
      <c r="P1" s="131" t="s">
        <v>16</v>
      </c>
      <c r="Q1" s="134"/>
      <c r="R1" s="135"/>
      <c r="S1" s="136"/>
    </row>
    <row r="2" spans="1:19" ht="16" thickBot="1" x14ac:dyDescent="0.25">
      <c r="A2" s="46">
        <v>1</v>
      </c>
      <c r="B2" s="29">
        <f>Weekly!B3</f>
        <v>43464</v>
      </c>
      <c r="C2" s="29">
        <f>Weekly!C3</f>
        <v>43470</v>
      </c>
      <c r="D2" s="21" t="str">
        <f>Weekly!D3</f>
        <v>12/30 - 1/5</v>
      </c>
      <c r="E2" s="73">
        <f>SUM((Weekly!$G3)+(Weekly!$H3)+(Weekly!$I3)+(Weekly!$J3))</f>
        <v>0</v>
      </c>
      <c r="F2" s="65">
        <f>SUM((Weekly!$G3*Weekly!$G$2)+(Weekly!$H3*Weekly!$H$2))+((Weekly!$I3*Weekly!$I$2))+((Weekly!$J3*Weekly!$J$2))</f>
        <v>0</v>
      </c>
      <c r="G2" s="77" t="str">
        <f>"("&amp;E2&amp;")  "&amp;TEXT(F2,"$#,##0.00")</f>
        <v>(0)  $0.00</v>
      </c>
      <c r="H2" s="78">
        <f>SUM((Weekly!$F3))</f>
        <v>0</v>
      </c>
      <c r="I2" s="79">
        <f>Weekly!F3*Weekly!$F$2</f>
        <v>0</v>
      </c>
      <c r="J2" s="79" t="str">
        <f>"("&amp;(IF(H2="0","0",H2)&amp;")  "&amp;TEXT(I2,"$#,##0.00"))</f>
        <v>(0)  $0.00</v>
      </c>
      <c r="K2" s="99">
        <f>SUM((Weekly!$L3)+(Weekly!$M3)+(Weekly!$N3)+(Weekly!$O3)+(Weekly!$P3)+(Weekly!$Q3))</f>
        <v>0</v>
      </c>
      <c r="L2" s="65">
        <f>SUM((Weekly!$L3*Weekly!$L$2)+(Weekly!$M3*Weekly!$M$2))+((Weekly!$N3*Weekly!$N$2))+((Weekly!$O3*Weekly!$O$2)+((Weekly!$P3*Weekly!$P$2)+((Weekly!$Q3*Weekly!$Q$2))))</f>
        <v>0</v>
      </c>
      <c r="M2" s="70" t="str">
        <f>"("&amp;(IF(K2="0","0",K2)&amp;")  "&amp;TEXT(L2,"$#,##0.00"))</f>
        <v>(0)  $0.00</v>
      </c>
      <c r="N2" s="78">
        <f>SUM((Weekly!$E3))</f>
        <v>0</v>
      </c>
      <c r="O2" s="79">
        <f>Weekly!E3*Weekly!$E$2</f>
        <v>0</v>
      </c>
      <c r="P2" s="157" t="str">
        <f>"("&amp;(IF(N2="0","0",N2)&amp;") ")</f>
        <v xml:space="preserve">(0) </v>
      </c>
      <c r="Q2" s="105"/>
      <c r="R2" s="167" t="s">
        <v>4</v>
      </c>
      <c r="S2" s="167"/>
    </row>
    <row r="3" spans="1:19" x14ac:dyDescent="0.2">
      <c r="A3" s="47">
        <f>A2+1</f>
        <v>2</v>
      </c>
      <c r="B3" s="11">
        <f>Weekly!B4</f>
        <v>43471</v>
      </c>
      <c r="C3" s="11">
        <f>Weekly!C4</f>
        <v>43477</v>
      </c>
      <c r="D3" s="15" t="str">
        <f>Weekly!D4</f>
        <v>1/6 - 1/12</v>
      </c>
      <c r="E3" s="74">
        <f>SUM((Weekly!$G4)+(Weekly!$H4)+(Weekly!$I4)+(Weekly!$J4))</f>
        <v>0</v>
      </c>
      <c r="F3" s="67">
        <f>SUM((Weekly!$G4*Weekly!$G$2)+(Weekly!$H4*Weekly!$H$2))+((Weekly!$I4*Weekly!$I$2))+((Weekly!$J4*Weekly!$J$2))</f>
        <v>0</v>
      </c>
      <c r="G3" s="80" t="str">
        <f t="shared" ref="G3:G53" si="0">"("&amp;E3&amp;")  "&amp;TEXT(F3,"$#,##0.00")</f>
        <v>(0)  $0.00</v>
      </c>
      <c r="H3" s="81">
        <f>SUM((Weekly!$F4))</f>
        <v>0</v>
      </c>
      <c r="I3" s="82">
        <f>Weekly!F4*Weekly!$F$2</f>
        <v>0</v>
      </c>
      <c r="J3" s="82" t="str">
        <f t="shared" ref="J3:J54" si="1">"("&amp;(IF(H3="0","0",H3)&amp;")  "&amp;TEXT(I3,"$#,##0.00"))</f>
        <v>(0)  $0.00</v>
      </c>
      <c r="K3" s="100">
        <f>SUM((Weekly!$L4)+(Weekly!$M4)+(Weekly!$N4)+(Weekly!$O4)+(Weekly!$P4)+(Weekly!$Q4))</f>
        <v>0</v>
      </c>
      <c r="L3" s="96">
        <f>SUM((Weekly!$L4*Weekly!$L$2)+(Weekly!$M4*Weekly!$M$2))+((Weekly!$N4*Weekly!$N$2))+((Weekly!$O4*Weekly!$O$2)+((Weekly!$P4*Weekly!$P$2)+((Weekly!$Q4*Weekly!$Q$2))))</f>
        <v>0</v>
      </c>
      <c r="M3" s="71" t="str">
        <f t="shared" ref="M3:M54" si="2">"("&amp;(IF(K3="0","0",K3)&amp;")  "&amp;TEXT(L3,"$#,##0.00"))</f>
        <v>(0)  $0.00</v>
      </c>
      <c r="N3" s="81">
        <f>SUM((Weekly!$E4))</f>
        <v>0</v>
      </c>
      <c r="O3" s="82">
        <f>Weekly!E4*Weekly!$E$2</f>
        <v>0</v>
      </c>
      <c r="P3" s="158" t="str">
        <f t="shared" ref="P3:P53" si="3">"("&amp;(IF(N3="0","0",N3)&amp;") ")</f>
        <v xml:space="preserve">(0) </v>
      </c>
      <c r="Q3" s="105"/>
      <c r="R3" s="58" t="s">
        <v>5</v>
      </c>
      <c r="S3" s="59">
        <f>IFERROR(AVERAGEIF(F$2:F14,"&lt;&gt;0"),0)</f>
        <v>0</v>
      </c>
    </row>
    <row r="4" spans="1:19" x14ac:dyDescent="0.2">
      <c r="A4" s="47">
        <f t="shared" ref="A4:A53" si="4">A3+1</f>
        <v>3</v>
      </c>
      <c r="B4" s="11">
        <f>Weekly!B5</f>
        <v>43478</v>
      </c>
      <c r="C4" s="11">
        <f>Weekly!C5</f>
        <v>43484</v>
      </c>
      <c r="D4" s="15" t="str">
        <f>Weekly!D5</f>
        <v>1/13 - 1/19</v>
      </c>
      <c r="E4" s="74">
        <f>SUM((Weekly!$G5)+(Weekly!$H5)+(Weekly!$I5)+(Weekly!$J5))</f>
        <v>0</v>
      </c>
      <c r="F4" s="67">
        <f>SUM((Weekly!$G5*Weekly!$G$2)+(Weekly!$H5*Weekly!$H$2))+((Weekly!$I5*Weekly!$I$2))+((Weekly!$J5*Weekly!$J$2))</f>
        <v>0</v>
      </c>
      <c r="G4" s="80" t="str">
        <f t="shared" si="0"/>
        <v>(0)  $0.00</v>
      </c>
      <c r="H4" s="81">
        <f>SUM((Weekly!$F5))</f>
        <v>0</v>
      </c>
      <c r="I4" s="82">
        <f>Weekly!F5*Weekly!$F$2</f>
        <v>0</v>
      </c>
      <c r="J4" s="82" t="str">
        <f t="shared" si="1"/>
        <v>(0)  $0.00</v>
      </c>
      <c r="K4" s="100">
        <f>SUM((Weekly!$L5)+(Weekly!$M5)+(Weekly!$N5)+(Weekly!$O5)+(Weekly!$P5)+(Weekly!$Q5))</f>
        <v>0</v>
      </c>
      <c r="L4" s="96">
        <f>SUM((Weekly!$L5*Weekly!$L$2)+(Weekly!$M5*Weekly!$M$2))+((Weekly!$N5*Weekly!$N$2))+((Weekly!$O5*Weekly!$O$2)+((Weekly!$P5*Weekly!$P$2)+((Weekly!$Q5*Weekly!$Q$2))))</f>
        <v>0</v>
      </c>
      <c r="M4" s="71" t="str">
        <f t="shared" si="2"/>
        <v>(0)  $0.00</v>
      </c>
      <c r="N4" s="81">
        <f>SUM((Weekly!$E5))</f>
        <v>0</v>
      </c>
      <c r="O4" s="82">
        <f>Weekly!E5*Weekly!$E$2</f>
        <v>0</v>
      </c>
      <c r="P4" s="158" t="str">
        <f t="shared" si="3"/>
        <v xml:space="preserve">(0) </v>
      </c>
      <c r="Q4" s="105"/>
      <c r="R4" s="60" t="s">
        <v>6</v>
      </c>
      <c r="S4" s="61">
        <f>S6/12</f>
        <v>0</v>
      </c>
    </row>
    <row r="5" spans="1:19" x14ac:dyDescent="0.2">
      <c r="A5" s="47">
        <f t="shared" si="4"/>
        <v>4</v>
      </c>
      <c r="B5" s="11">
        <f>Weekly!B6</f>
        <v>43485</v>
      </c>
      <c r="C5" s="11">
        <f>Weekly!C6</f>
        <v>43491</v>
      </c>
      <c r="D5" s="15" t="str">
        <f>Weekly!D6</f>
        <v>1/20 - 1/26</v>
      </c>
      <c r="E5" s="74">
        <f>SUM((Weekly!$G6)+(Weekly!$H6)+(Weekly!$I6)+(Weekly!$J6))</f>
        <v>0</v>
      </c>
      <c r="F5" s="67">
        <f>SUM((Weekly!$G6*Weekly!$G$2)+(Weekly!$H6*Weekly!$H$2))+((Weekly!$I6*Weekly!$I$2))+((Weekly!$J6*Weekly!$J$2))</f>
        <v>0</v>
      </c>
      <c r="G5" s="80" t="str">
        <f t="shared" si="0"/>
        <v>(0)  $0.00</v>
      </c>
      <c r="H5" s="81">
        <f>SUM((Weekly!$F6))</f>
        <v>0</v>
      </c>
      <c r="I5" s="82">
        <f>Weekly!F6*Weekly!$F$2</f>
        <v>0</v>
      </c>
      <c r="J5" s="82" t="str">
        <f t="shared" si="1"/>
        <v>(0)  $0.00</v>
      </c>
      <c r="K5" s="100">
        <f>SUM((Weekly!$L6)+(Weekly!$M6)+(Weekly!$N6)+(Weekly!$O6)+(Weekly!$P6)+(Weekly!$Q6))</f>
        <v>0</v>
      </c>
      <c r="L5" s="96">
        <f>SUM((Weekly!$L6*Weekly!$L$2)+(Weekly!$M6*Weekly!$M$2))+((Weekly!$N6*Weekly!$N$2))+((Weekly!$O6*Weekly!$O$2)+((Weekly!$P6*Weekly!$P$2)+((Weekly!$Q6*Weekly!$Q$2))))</f>
        <v>0</v>
      </c>
      <c r="M5" s="71" t="str">
        <f t="shared" si="2"/>
        <v>(0)  $0.00</v>
      </c>
      <c r="N5" s="81">
        <f>SUM((Weekly!$E6))</f>
        <v>0</v>
      </c>
      <c r="O5" s="82">
        <f>Weekly!E6*Weekly!$E$2</f>
        <v>0</v>
      </c>
      <c r="P5" s="158" t="str">
        <f t="shared" si="3"/>
        <v xml:space="preserve">(0) </v>
      </c>
      <c r="Q5" s="105"/>
      <c r="R5" s="62" t="s">
        <v>7</v>
      </c>
      <c r="S5" s="61">
        <f>S6/4</f>
        <v>0</v>
      </c>
    </row>
    <row r="6" spans="1:19" ht="16" thickBot="1" x14ac:dyDescent="0.25">
      <c r="A6" s="47">
        <f t="shared" si="4"/>
        <v>5</v>
      </c>
      <c r="B6" s="11">
        <f>Weekly!B7</f>
        <v>43492</v>
      </c>
      <c r="C6" s="11">
        <f>Weekly!C7</f>
        <v>43498</v>
      </c>
      <c r="D6" s="15" t="str">
        <f>Weekly!D7</f>
        <v>1/27 - 2/2</v>
      </c>
      <c r="E6" s="74">
        <f>SUM((Weekly!$G7)+(Weekly!$H7)+(Weekly!$I7)+(Weekly!$J7))</f>
        <v>0</v>
      </c>
      <c r="F6" s="67">
        <f>SUM((Weekly!$G7*Weekly!$G$2)+(Weekly!$H7*Weekly!$H$2))+((Weekly!$I7*Weekly!$I$2))+((Weekly!$J7*Weekly!$J$2))</f>
        <v>0</v>
      </c>
      <c r="G6" s="80" t="str">
        <f t="shared" si="0"/>
        <v>(0)  $0.00</v>
      </c>
      <c r="H6" s="81">
        <f>SUM((Weekly!$F7))</f>
        <v>0</v>
      </c>
      <c r="I6" s="82">
        <f>Weekly!F7*Weekly!$F$2</f>
        <v>0</v>
      </c>
      <c r="J6" s="82" t="str">
        <f t="shared" si="1"/>
        <v>(0)  $0.00</v>
      </c>
      <c r="K6" s="100">
        <f>SUM((Weekly!$L7)+(Weekly!$M7)+(Weekly!$N7)+(Weekly!$O7)+(Weekly!$P7)+(Weekly!$Q7))</f>
        <v>0</v>
      </c>
      <c r="L6" s="96">
        <f>SUM((Weekly!$L7*Weekly!$L$2)+(Weekly!$M7*Weekly!$M$2))+((Weekly!$N7*Weekly!$N$2))+((Weekly!$O7*Weekly!$O$2)+((Weekly!$P7*Weekly!$P$2)+((Weekly!$Q7*Weekly!$Q$2))))</f>
        <v>0</v>
      </c>
      <c r="M6" s="71" t="str">
        <f t="shared" si="2"/>
        <v>(0)  $0.00</v>
      </c>
      <c r="N6" s="81">
        <f>SUM((Weekly!$E7))</f>
        <v>0</v>
      </c>
      <c r="O6" s="82">
        <f>Weekly!E7*Weekly!$E$2</f>
        <v>0</v>
      </c>
      <c r="P6" s="158" t="str">
        <f t="shared" si="3"/>
        <v xml:space="preserve">(0) </v>
      </c>
      <c r="Q6" s="105"/>
      <c r="R6" s="63" t="s">
        <v>8</v>
      </c>
      <c r="S6" s="64">
        <f>S3*52</f>
        <v>0</v>
      </c>
    </row>
    <row r="7" spans="1:19" x14ac:dyDescent="0.2">
      <c r="A7" s="47">
        <f t="shared" si="4"/>
        <v>6</v>
      </c>
      <c r="B7" s="11">
        <f>Weekly!B8</f>
        <v>43499</v>
      </c>
      <c r="C7" s="11">
        <f>Weekly!C8</f>
        <v>43505</v>
      </c>
      <c r="D7" s="15" t="str">
        <f>Weekly!D8</f>
        <v>2/3 - 2/9</v>
      </c>
      <c r="E7" s="74">
        <f>SUM((Weekly!$G8)+(Weekly!$H8)+(Weekly!$I8)+(Weekly!$J8))</f>
        <v>0</v>
      </c>
      <c r="F7" s="67">
        <f>SUM((Weekly!$G8*Weekly!$G$2)+(Weekly!$H8*Weekly!$H$2))+((Weekly!$I8*Weekly!$I$2))+((Weekly!$J8*Weekly!$J$2))</f>
        <v>0</v>
      </c>
      <c r="G7" s="80" t="str">
        <f t="shared" si="0"/>
        <v>(0)  $0.00</v>
      </c>
      <c r="H7" s="81">
        <f>SUM((Weekly!$F8))</f>
        <v>0</v>
      </c>
      <c r="I7" s="82">
        <f>Weekly!F8*Weekly!$F$2</f>
        <v>0</v>
      </c>
      <c r="J7" s="82" t="str">
        <f t="shared" si="1"/>
        <v>(0)  $0.00</v>
      </c>
      <c r="K7" s="100">
        <f>SUM((Weekly!$L8)+(Weekly!$M8)+(Weekly!$N8)+(Weekly!$O8)+(Weekly!$P8)+(Weekly!$Q8))</f>
        <v>0</v>
      </c>
      <c r="L7" s="96">
        <f>SUM((Weekly!$L8*Weekly!$L$2)+(Weekly!$M8*Weekly!$M$2))+((Weekly!$N8*Weekly!$N$2))+((Weekly!$O8*Weekly!$O$2)+((Weekly!$P8*Weekly!$P$2)+((Weekly!$Q8*Weekly!$Q$2))))</f>
        <v>0</v>
      </c>
      <c r="M7" s="71" t="str">
        <f t="shared" si="2"/>
        <v>(0)  $0.00</v>
      </c>
      <c r="N7" s="81">
        <f>SUM((Weekly!$E8))</f>
        <v>0</v>
      </c>
      <c r="O7" s="82">
        <f>Weekly!E8*Weekly!$E$2</f>
        <v>0</v>
      </c>
      <c r="P7" s="158" t="str">
        <f t="shared" si="3"/>
        <v xml:space="preserve">(0) </v>
      </c>
      <c r="Q7" s="105"/>
      <c r="R7" s="52"/>
    </row>
    <row r="8" spans="1:19" x14ac:dyDescent="0.2">
      <c r="A8" s="47">
        <f t="shared" si="4"/>
        <v>7</v>
      </c>
      <c r="B8" s="11">
        <f>Weekly!B9</f>
        <v>43506</v>
      </c>
      <c r="C8" s="11">
        <f>Weekly!C9</f>
        <v>43512</v>
      </c>
      <c r="D8" s="15" t="str">
        <f>Weekly!D9</f>
        <v>2/10 - 2/16</v>
      </c>
      <c r="E8" s="74">
        <f>SUM((Weekly!$G9)+(Weekly!$H9)+(Weekly!$I9)+(Weekly!$J9))</f>
        <v>0</v>
      </c>
      <c r="F8" s="67">
        <f>SUM((Weekly!$G9*Weekly!$G$2)+(Weekly!$H9*Weekly!$H$2))+((Weekly!$I9*Weekly!$I$2))+((Weekly!$J9*Weekly!$J$2))</f>
        <v>0</v>
      </c>
      <c r="G8" s="80" t="str">
        <f t="shared" si="0"/>
        <v>(0)  $0.00</v>
      </c>
      <c r="H8" s="81">
        <f>SUM((Weekly!$F9))</f>
        <v>0</v>
      </c>
      <c r="I8" s="82">
        <f>Weekly!F9*Weekly!$F$2</f>
        <v>0</v>
      </c>
      <c r="J8" s="82" t="str">
        <f t="shared" si="1"/>
        <v>(0)  $0.00</v>
      </c>
      <c r="K8" s="100">
        <f>SUM((Weekly!$L9)+(Weekly!$M9)+(Weekly!$N9)+(Weekly!$O9)+(Weekly!$P9)+(Weekly!$Q9))</f>
        <v>0</v>
      </c>
      <c r="L8" s="96">
        <f>SUM((Weekly!$L9*Weekly!$L$2)+(Weekly!$M9*Weekly!$M$2))+((Weekly!$N9*Weekly!$N$2))+((Weekly!$O9*Weekly!$O$2)+((Weekly!$P9*Weekly!$P$2)+((Weekly!$Q9*Weekly!$Q$2))))</f>
        <v>0</v>
      </c>
      <c r="M8" s="71" t="str">
        <f t="shared" si="2"/>
        <v>(0)  $0.00</v>
      </c>
      <c r="N8" s="81">
        <f>SUM((Weekly!$E9))</f>
        <v>0</v>
      </c>
      <c r="O8" s="82">
        <f>Weekly!E9*Weekly!$E$2</f>
        <v>0</v>
      </c>
      <c r="P8" s="158" t="str">
        <f t="shared" si="3"/>
        <v xml:space="preserve">(0) </v>
      </c>
      <c r="Q8" s="105"/>
      <c r="R8" s="52"/>
    </row>
    <row r="9" spans="1:19" x14ac:dyDescent="0.2">
      <c r="A9" s="47">
        <f t="shared" si="4"/>
        <v>8</v>
      </c>
      <c r="B9" s="11">
        <f>Weekly!B10</f>
        <v>43513</v>
      </c>
      <c r="C9" s="11">
        <f>Weekly!C10</f>
        <v>43519</v>
      </c>
      <c r="D9" s="15" t="str">
        <f>Weekly!D10</f>
        <v>2/17 - 2/23</v>
      </c>
      <c r="E9" s="74">
        <f>SUM((Weekly!$G10)+(Weekly!$H10)+(Weekly!$I10)+(Weekly!$J10))</f>
        <v>0</v>
      </c>
      <c r="F9" s="67">
        <f>SUM((Weekly!$G10*Weekly!$G$2)+(Weekly!$H10*Weekly!$H$2))+((Weekly!$I10*Weekly!$I$2))+((Weekly!$J10*Weekly!$J$2))</f>
        <v>0</v>
      </c>
      <c r="G9" s="80" t="str">
        <f t="shared" si="0"/>
        <v>(0)  $0.00</v>
      </c>
      <c r="H9" s="81">
        <f>SUM((Weekly!$F10))</f>
        <v>0</v>
      </c>
      <c r="I9" s="82">
        <f>Weekly!F10*Weekly!$F$2</f>
        <v>0</v>
      </c>
      <c r="J9" s="82" t="str">
        <f t="shared" si="1"/>
        <v>(0)  $0.00</v>
      </c>
      <c r="K9" s="100">
        <f>SUM((Weekly!$L10)+(Weekly!$M10)+(Weekly!$N10)+(Weekly!$O10)+(Weekly!$P10)+(Weekly!$Q10))</f>
        <v>0</v>
      </c>
      <c r="L9" s="96">
        <f>SUM((Weekly!$L10*Weekly!$L$2)+(Weekly!$M10*Weekly!$M$2))+((Weekly!$N10*Weekly!$N$2))+((Weekly!$O10*Weekly!$O$2)+((Weekly!$P10*Weekly!$P$2)+((Weekly!$Q10*Weekly!$Q$2))))</f>
        <v>0</v>
      </c>
      <c r="M9" s="71" t="str">
        <f t="shared" si="2"/>
        <v>(0)  $0.00</v>
      </c>
      <c r="N9" s="81">
        <f>SUM((Weekly!$E10))</f>
        <v>0</v>
      </c>
      <c r="O9" s="82">
        <f>Weekly!E10*Weekly!$E$2</f>
        <v>0</v>
      </c>
      <c r="P9" s="158" t="str">
        <f t="shared" si="3"/>
        <v xml:space="preserve">(0) </v>
      </c>
      <c r="Q9" s="105"/>
      <c r="R9" s="52"/>
    </row>
    <row r="10" spans="1:19" x14ac:dyDescent="0.2">
      <c r="A10" s="47">
        <f t="shared" si="4"/>
        <v>9</v>
      </c>
      <c r="B10" s="11">
        <f>Weekly!B11</f>
        <v>43520</v>
      </c>
      <c r="C10" s="11">
        <f>Weekly!C11</f>
        <v>43526</v>
      </c>
      <c r="D10" s="15" t="str">
        <f>Weekly!D11</f>
        <v>2/24 - 3/2</v>
      </c>
      <c r="E10" s="74">
        <f>SUM((Weekly!$G11)+(Weekly!$H11)+(Weekly!$I11)+(Weekly!$J11))</f>
        <v>0</v>
      </c>
      <c r="F10" s="67">
        <f>SUM((Weekly!$G11*Weekly!$G$2)+(Weekly!$H11*Weekly!$H$2))+((Weekly!$I11*Weekly!$I$2))+((Weekly!$J11*Weekly!$J$2))</f>
        <v>0</v>
      </c>
      <c r="G10" s="80" t="str">
        <f t="shared" si="0"/>
        <v>(0)  $0.00</v>
      </c>
      <c r="H10" s="81">
        <f>SUM((Weekly!$F11))</f>
        <v>0</v>
      </c>
      <c r="I10" s="82">
        <f>Weekly!F11*Weekly!$F$2</f>
        <v>0</v>
      </c>
      <c r="J10" s="82" t="str">
        <f t="shared" si="1"/>
        <v>(0)  $0.00</v>
      </c>
      <c r="K10" s="100">
        <f>SUM((Weekly!$L11)+(Weekly!$M11)+(Weekly!$N11)+(Weekly!$O11)+(Weekly!$P11)+(Weekly!$Q11))</f>
        <v>0</v>
      </c>
      <c r="L10" s="96">
        <f>SUM((Weekly!$L11*Weekly!$L$2)+(Weekly!$M11*Weekly!$M$2))+((Weekly!$N11*Weekly!$N$2))+((Weekly!$O11*Weekly!$O$2)+((Weekly!$P11*Weekly!$P$2)+((Weekly!$Q11*Weekly!$Q$2))))</f>
        <v>0</v>
      </c>
      <c r="M10" s="71" t="str">
        <f t="shared" si="2"/>
        <v>(0)  $0.00</v>
      </c>
      <c r="N10" s="81">
        <f>SUM((Weekly!$E11))</f>
        <v>0</v>
      </c>
      <c r="O10" s="82">
        <f>Weekly!E11*Weekly!$E$2</f>
        <v>0</v>
      </c>
      <c r="P10" s="158" t="str">
        <f t="shared" si="3"/>
        <v xml:space="preserve">(0) </v>
      </c>
      <c r="Q10" s="105"/>
      <c r="R10" s="52"/>
    </row>
    <row r="11" spans="1:19" x14ac:dyDescent="0.2">
      <c r="A11" s="47">
        <f t="shared" si="4"/>
        <v>10</v>
      </c>
      <c r="B11" s="11">
        <f>Weekly!B12</f>
        <v>43527</v>
      </c>
      <c r="C11" s="11">
        <f>Weekly!C12</f>
        <v>43533</v>
      </c>
      <c r="D11" s="15" t="str">
        <f>Weekly!D12</f>
        <v>3/3 - 3/9</v>
      </c>
      <c r="E11" s="74">
        <f>SUM((Weekly!$G12)+(Weekly!$H12)+(Weekly!$I12)+(Weekly!$J12))</f>
        <v>0</v>
      </c>
      <c r="F11" s="67">
        <f>SUM((Weekly!$G12*Weekly!$G$2)+(Weekly!$H12*Weekly!$H$2))+((Weekly!$I12*Weekly!$I$2))+((Weekly!$J12*Weekly!$J$2))</f>
        <v>0</v>
      </c>
      <c r="G11" s="80" t="str">
        <f t="shared" si="0"/>
        <v>(0)  $0.00</v>
      </c>
      <c r="H11" s="81">
        <f>SUM((Weekly!$F12))</f>
        <v>0</v>
      </c>
      <c r="I11" s="82">
        <f>Weekly!F12*Weekly!$F$2</f>
        <v>0</v>
      </c>
      <c r="J11" s="82" t="str">
        <f t="shared" si="1"/>
        <v>(0)  $0.00</v>
      </c>
      <c r="K11" s="100">
        <f>SUM((Weekly!$L12)+(Weekly!$M12)+(Weekly!$N12)+(Weekly!$O12)+(Weekly!$P12)+(Weekly!$Q12))</f>
        <v>0</v>
      </c>
      <c r="L11" s="96">
        <f>SUM((Weekly!$L12*Weekly!$L$2)+(Weekly!$M12*Weekly!$M$2))+((Weekly!$N12*Weekly!$N$2))+((Weekly!$O12*Weekly!$O$2)+((Weekly!$P12*Weekly!$P$2)+((Weekly!$Q12*Weekly!$Q$2))))</f>
        <v>0</v>
      </c>
      <c r="M11" s="71" t="str">
        <f t="shared" si="2"/>
        <v>(0)  $0.00</v>
      </c>
      <c r="N11" s="81">
        <f>SUM((Weekly!$E12))</f>
        <v>0</v>
      </c>
      <c r="O11" s="82">
        <f>Weekly!E12*Weekly!$E$2</f>
        <v>0</v>
      </c>
      <c r="P11" s="158" t="str">
        <f t="shared" si="3"/>
        <v xml:space="preserve">(0) </v>
      </c>
      <c r="Q11" s="105"/>
      <c r="R11" s="52"/>
    </row>
    <row r="12" spans="1:19" x14ac:dyDescent="0.2">
      <c r="A12" s="47">
        <f t="shared" si="4"/>
        <v>11</v>
      </c>
      <c r="B12" s="11">
        <f>Weekly!B13</f>
        <v>43534</v>
      </c>
      <c r="C12" s="11">
        <f>Weekly!C13</f>
        <v>43540</v>
      </c>
      <c r="D12" s="15" t="str">
        <f>Weekly!D13</f>
        <v>3/10 - 3/16</v>
      </c>
      <c r="E12" s="74">
        <f>SUM((Weekly!$G13)+(Weekly!$H13)+(Weekly!$I13)+(Weekly!$J13))</f>
        <v>0</v>
      </c>
      <c r="F12" s="67">
        <f>SUM((Weekly!$G13*Weekly!$G$2)+(Weekly!$H13*Weekly!$H$2))+((Weekly!$I13*Weekly!$I$2))+((Weekly!$J13*Weekly!$J$2))</f>
        <v>0</v>
      </c>
      <c r="G12" s="80" t="str">
        <f t="shared" si="0"/>
        <v>(0)  $0.00</v>
      </c>
      <c r="H12" s="81">
        <f>SUM((Weekly!$F13))</f>
        <v>0</v>
      </c>
      <c r="I12" s="82">
        <f>Weekly!F13*Weekly!$F$2</f>
        <v>0</v>
      </c>
      <c r="J12" s="82" t="str">
        <f t="shared" si="1"/>
        <v>(0)  $0.00</v>
      </c>
      <c r="K12" s="100">
        <f>SUM((Weekly!$L13)+(Weekly!$M13)+(Weekly!$N13)+(Weekly!$O13)+(Weekly!$P13)+(Weekly!$Q13))</f>
        <v>0</v>
      </c>
      <c r="L12" s="96">
        <f>SUM((Weekly!$L13*Weekly!$L$2)+(Weekly!$M13*Weekly!$M$2))+((Weekly!$N13*Weekly!$N$2))+((Weekly!$O13*Weekly!$O$2)+((Weekly!$P13*Weekly!$P$2)+((Weekly!$Q13*Weekly!$Q$2))))</f>
        <v>0</v>
      </c>
      <c r="M12" s="71" t="str">
        <f t="shared" si="2"/>
        <v>(0)  $0.00</v>
      </c>
      <c r="N12" s="81">
        <f>SUM((Weekly!$E13))</f>
        <v>0</v>
      </c>
      <c r="O12" s="82">
        <f>Weekly!E13*Weekly!$E$2</f>
        <v>0</v>
      </c>
      <c r="P12" s="158" t="str">
        <f t="shared" si="3"/>
        <v xml:space="preserve">(0) </v>
      </c>
      <c r="Q12" s="105"/>
      <c r="R12" s="52"/>
    </row>
    <row r="13" spans="1:19" x14ac:dyDescent="0.2">
      <c r="A13" s="47">
        <f t="shared" si="4"/>
        <v>12</v>
      </c>
      <c r="B13" s="11">
        <f>Weekly!B14</f>
        <v>43541</v>
      </c>
      <c r="C13" s="11">
        <f>Weekly!C14</f>
        <v>43547</v>
      </c>
      <c r="D13" s="15" t="str">
        <f>Weekly!D14</f>
        <v>3/17 - 3/23</v>
      </c>
      <c r="E13" s="74">
        <f>SUM((Weekly!$G14)+(Weekly!$H14)+(Weekly!$I14)+(Weekly!$J14))</f>
        <v>0</v>
      </c>
      <c r="F13" s="67">
        <f>SUM((Weekly!$G14*Weekly!$G$2)+(Weekly!$H14*Weekly!$H$2))+((Weekly!$I14*Weekly!$I$2))+((Weekly!$J14*Weekly!$J$2))</f>
        <v>0</v>
      </c>
      <c r="G13" s="80" t="str">
        <f t="shared" si="0"/>
        <v>(0)  $0.00</v>
      </c>
      <c r="H13" s="81">
        <f>SUM((Weekly!$F14))</f>
        <v>0</v>
      </c>
      <c r="I13" s="82">
        <f>Weekly!F14*Weekly!$F$2</f>
        <v>0</v>
      </c>
      <c r="J13" s="82" t="str">
        <f t="shared" si="1"/>
        <v>(0)  $0.00</v>
      </c>
      <c r="K13" s="100">
        <f>SUM((Weekly!$L14)+(Weekly!$M14)+(Weekly!$N14)+(Weekly!$O14)+(Weekly!$P14)+(Weekly!$Q14))</f>
        <v>0</v>
      </c>
      <c r="L13" s="96">
        <f>SUM((Weekly!$L14*Weekly!$L$2)+(Weekly!$M14*Weekly!$M$2))+((Weekly!$N14*Weekly!$N$2))+((Weekly!$O14*Weekly!$O$2)+((Weekly!$P14*Weekly!$P$2)+((Weekly!$Q14*Weekly!$Q$2))))</f>
        <v>0</v>
      </c>
      <c r="M13" s="71" t="str">
        <f t="shared" si="2"/>
        <v>(0)  $0.00</v>
      </c>
      <c r="N13" s="81">
        <f>SUM((Weekly!$E14))</f>
        <v>0</v>
      </c>
      <c r="O13" s="82">
        <f>Weekly!E14*Weekly!$E$2</f>
        <v>0</v>
      </c>
      <c r="P13" s="158" t="str">
        <f t="shared" si="3"/>
        <v xml:space="preserve">(0) </v>
      </c>
      <c r="Q13" s="105"/>
      <c r="R13" s="52"/>
    </row>
    <row r="14" spans="1:19" x14ac:dyDescent="0.2">
      <c r="A14" s="48">
        <f t="shared" si="4"/>
        <v>13</v>
      </c>
      <c r="B14" s="7">
        <f>Weekly!B15</f>
        <v>43548</v>
      </c>
      <c r="C14" s="7">
        <f>Weekly!C15</f>
        <v>43554</v>
      </c>
      <c r="D14" s="24" t="str">
        <f>Weekly!D15</f>
        <v>3/24 - 3/30</v>
      </c>
      <c r="E14" s="75">
        <f>SUM((Weekly!$G15)+(Weekly!$H15)+(Weekly!$I15)+(Weekly!$J15))</f>
        <v>0</v>
      </c>
      <c r="F14" s="68">
        <f>SUM((Weekly!$G15*Weekly!$G$2)+(Weekly!$H15*Weekly!$H$2))+((Weekly!$I15*Weekly!$I$2))+((Weekly!$J15*Weekly!$J$2))</f>
        <v>0</v>
      </c>
      <c r="G14" s="83" t="str">
        <f t="shared" si="0"/>
        <v>(0)  $0.00</v>
      </c>
      <c r="H14" s="84">
        <f>SUM((Weekly!$F15))</f>
        <v>0</v>
      </c>
      <c r="I14" s="85">
        <f>Weekly!F15*Weekly!$F$2</f>
        <v>0</v>
      </c>
      <c r="J14" s="85" t="str">
        <f t="shared" si="1"/>
        <v>(0)  $0.00</v>
      </c>
      <c r="K14" s="101">
        <f>SUM((Weekly!$L15)+(Weekly!$M15)+(Weekly!$N15)+(Weekly!$O15)+(Weekly!$P15)+(Weekly!$Q15))</f>
        <v>0</v>
      </c>
      <c r="L14" s="97">
        <f>SUM((Weekly!$L15*Weekly!$L$2)+(Weekly!$M15*Weekly!$M$2))+((Weekly!$N15*Weekly!$N$2))+((Weekly!$O15*Weekly!$O$2)+((Weekly!$P15*Weekly!$P$2)+((Weekly!$Q15*Weekly!$Q$2))))</f>
        <v>0</v>
      </c>
      <c r="M14" s="72" t="str">
        <f t="shared" si="2"/>
        <v>(0)  $0.00</v>
      </c>
      <c r="N14" s="84">
        <f>SUM((Weekly!$E15))</f>
        <v>0</v>
      </c>
      <c r="O14" s="85">
        <f>Weekly!E15*Weekly!$E$2</f>
        <v>0</v>
      </c>
      <c r="P14" s="159" t="str">
        <f t="shared" si="3"/>
        <v xml:space="preserve">(0) </v>
      </c>
      <c r="Q14" s="105"/>
      <c r="R14" s="52"/>
    </row>
    <row r="15" spans="1:19" ht="16" thickBot="1" x14ac:dyDescent="0.25">
      <c r="A15" s="46">
        <f t="shared" si="4"/>
        <v>14</v>
      </c>
      <c r="B15" s="29">
        <f>Weekly!B16</f>
        <v>43555</v>
      </c>
      <c r="C15" s="29">
        <f>Weekly!C16</f>
        <v>43561</v>
      </c>
      <c r="D15" s="21" t="str">
        <f>Weekly!D16</f>
        <v>3/31 - 4/6</v>
      </c>
      <c r="E15" s="74">
        <f>SUM((Weekly!$G16)+(Weekly!$H16)+(Weekly!$I16)+(Weekly!$J16))</f>
        <v>0</v>
      </c>
      <c r="F15" s="67">
        <f>SUM((Weekly!$G16*Weekly!$G$2)+(Weekly!$H16*Weekly!$H$2))+((Weekly!$I16*Weekly!$I$2))+((Weekly!$J16*Weekly!$J$2))</f>
        <v>0</v>
      </c>
      <c r="G15" s="80" t="str">
        <f t="shared" si="0"/>
        <v>(0)  $0.00</v>
      </c>
      <c r="H15" s="81">
        <f>SUM((Weekly!$F16))</f>
        <v>0</v>
      </c>
      <c r="I15" s="82">
        <f>Weekly!F16*Weekly!$F$2</f>
        <v>0</v>
      </c>
      <c r="J15" s="79" t="str">
        <f t="shared" si="1"/>
        <v>(0)  $0.00</v>
      </c>
      <c r="K15" s="99">
        <f>SUM((Weekly!$L16)+(Weekly!$M16)+(Weekly!$N16)+(Weekly!$O16)+(Weekly!$P16)+(Weekly!$Q16))</f>
        <v>0</v>
      </c>
      <c r="L15" s="95">
        <f>SUM((Weekly!$L16*Weekly!$L$2)+(Weekly!$M16*Weekly!$M$2))+((Weekly!$N16*Weekly!$N$2))+((Weekly!$O16*Weekly!$O$2)+((Weekly!$P16*Weekly!$P$2)+((Weekly!$Q16*Weekly!$Q$2))))</f>
        <v>0</v>
      </c>
      <c r="M15" s="70" t="str">
        <f t="shared" si="2"/>
        <v>(0)  $0.00</v>
      </c>
      <c r="N15" s="81">
        <f>SUM((Weekly!$E16))</f>
        <v>0</v>
      </c>
      <c r="O15" s="82">
        <f>Weekly!E16*Weekly!$E$2</f>
        <v>0</v>
      </c>
      <c r="P15" s="157" t="str">
        <f t="shared" si="3"/>
        <v xml:space="preserve">(0) </v>
      </c>
      <c r="Q15" s="105"/>
      <c r="R15" s="168" t="s">
        <v>9</v>
      </c>
      <c r="S15" s="168"/>
    </row>
    <row r="16" spans="1:19" x14ac:dyDescent="0.2">
      <c r="A16" s="47">
        <f t="shared" si="4"/>
        <v>15</v>
      </c>
      <c r="B16" s="11">
        <f>Weekly!B17</f>
        <v>43562</v>
      </c>
      <c r="C16" s="11">
        <f>Weekly!C17</f>
        <v>43568</v>
      </c>
      <c r="D16" s="15" t="str">
        <f>Weekly!D17</f>
        <v>4/7 - 4/13</v>
      </c>
      <c r="E16" s="74">
        <f>SUM((Weekly!$G17)+(Weekly!$H17)+(Weekly!$I17)+(Weekly!$J17))</f>
        <v>0</v>
      </c>
      <c r="F16" s="67">
        <f>SUM((Weekly!$G17*Weekly!$G$2)+(Weekly!$H17*Weekly!$H$2))+((Weekly!$I17*Weekly!$I$2))+((Weekly!$J17*Weekly!$J$2))</f>
        <v>0</v>
      </c>
      <c r="G16" s="80" t="str">
        <f t="shared" si="0"/>
        <v>(0)  $0.00</v>
      </c>
      <c r="H16" s="81">
        <f>SUM((Weekly!$F17))</f>
        <v>0</v>
      </c>
      <c r="I16" s="82">
        <f>Weekly!F17*Weekly!$F$2</f>
        <v>0</v>
      </c>
      <c r="J16" s="82" t="str">
        <f t="shared" si="1"/>
        <v>(0)  $0.00</v>
      </c>
      <c r="K16" s="100">
        <f>SUM((Weekly!$L17)+(Weekly!$M17)+(Weekly!$N17)+(Weekly!$O17)+(Weekly!$P17)+(Weekly!$Q17))</f>
        <v>0</v>
      </c>
      <c r="L16" s="96">
        <f>SUM((Weekly!$L17*Weekly!$L$2)+(Weekly!$M17*Weekly!$M$2))+((Weekly!$N17*Weekly!$N$2))+((Weekly!$O17*Weekly!$O$2)+((Weekly!$P17*Weekly!$P$2)+((Weekly!$Q17*Weekly!$Q$2))))</f>
        <v>0</v>
      </c>
      <c r="M16" s="71" t="str">
        <f t="shared" si="2"/>
        <v>(0)  $0.00</v>
      </c>
      <c r="N16" s="81">
        <f>SUM((Weekly!$E17))</f>
        <v>0</v>
      </c>
      <c r="O16" s="82">
        <f>Weekly!E17*Weekly!$E$2</f>
        <v>0</v>
      </c>
      <c r="P16" s="158" t="str">
        <f t="shared" si="3"/>
        <v xml:space="preserve">(0) </v>
      </c>
      <c r="Q16" s="105"/>
      <c r="R16" s="58" t="s">
        <v>5</v>
      </c>
      <c r="S16" s="59">
        <f>IFERROR(AVERAGEIF(F$15:F27,"&lt;&gt;0"),0)</f>
        <v>0</v>
      </c>
    </row>
    <row r="17" spans="1:19" x14ac:dyDescent="0.2">
      <c r="A17" s="47">
        <f t="shared" si="4"/>
        <v>16</v>
      </c>
      <c r="B17" s="11">
        <f>Weekly!B18</f>
        <v>43569</v>
      </c>
      <c r="C17" s="11">
        <f>Weekly!C18</f>
        <v>43575</v>
      </c>
      <c r="D17" s="15" t="str">
        <f>Weekly!D18</f>
        <v>4/14 - 4/20</v>
      </c>
      <c r="E17" s="74">
        <f>SUM((Weekly!$G18)+(Weekly!$H18)+(Weekly!$I18)+(Weekly!$J18))</f>
        <v>0</v>
      </c>
      <c r="F17" s="67">
        <f>SUM((Weekly!$G18*Weekly!$G$2)+(Weekly!$H18*Weekly!$H$2))+((Weekly!$I18*Weekly!$I$2))+((Weekly!$J18*Weekly!$J$2))</f>
        <v>0</v>
      </c>
      <c r="G17" s="80" t="str">
        <f t="shared" si="0"/>
        <v>(0)  $0.00</v>
      </c>
      <c r="H17" s="81">
        <f>SUM((Weekly!$F18))</f>
        <v>0</v>
      </c>
      <c r="I17" s="82">
        <f>Weekly!F18*Weekly!$F$2</f>
        <v>0</v>
      </c>
      <c r="J17" s="82" t="str">
        <f t="shared" si="1"/>
        <v>(0)  $0.00</v>
      </c>
      <c r="K17" s="100">
        <f>SUM((Weekly!$L18)+(Weekly!$M18)+(Weekly!$N18)+(Weekly!$O18)+(Weekly!$P18)+(Weekly!$Q18))</f>
        <v>0</v>
      </c>
      <c r="L17" s="96">
        <f>SUM((Weekly!$L18*Weekly!$L$2)+(Weekly!$M18*Weekly!$M$2))+((Weekly!$N18*Weekly!$N$2))+((Weekly!$O18*Weekly!$O$2)+((Weekly!$P18*Weekly!$P$2)+((Weekly!$Q18*Weekly!$Q$2))))</f>
        <v>0</v>
      </c>
      <c r="M17" s="71" t="str">
        <f t="shared" si="2"/>
        <v>(0)  $0.00</v>
      </c>
      <c r="N17" s="81">
        <f>SUM((Weekly!$E18))</f>
        <v>0</v>
      </c>
      <c r="O17" s="82">
        <f>Weekly!E18*Weekly!$E$2</f>
        <v>0</v>
      </c>
      <c r="P17" s="158" t="str">
        <f t="shared" si="3"/>
        <v xml:space="preserve">(0) </v>
      </c>
      <c r="Q17" s="105"/>
      <c r="R17" s="60" t="s">
        <v>6</v>
      </c>
      <c r="S17" s="61">
        <f>S19/12</f>
        <v>0</v>
      </c>
    </row>
    <row r="18" spans="1:19" x14ac:dyDescent="0.2">
      <c r="A18" s="47">
        <f t="shared" si="4"/>
        <v>17</v>
      </c>
      <c r="B18" s="11">
        <f>Weekly!B19</f>
        <v>43576</v>
      </c>
      <c r="C18" s="11">
        <f>Weekly!C19</f>
        <v>43582</v>
      </c>
      <c r="D18" s="15" t="str">
        <f>Weekly!D19</f>
        <v>4/21 - 4/27</v>
      </c>
      <c r="E18" s="74">
        <f>SUM((Weekly!$G19)+(Weekly!$H19)+(Weekly!$I19)+(Weekly!$J19))</f>
        <v>0</v>
      </c>
      <c r="F18" s="67">
        <f>SUM((Weekly!$G19*Weekly!$G$2)+(Weekly!$H19*Weekly!$H$2))+((Weekly!$I19*Weekly!$I$2))+((Weekly!$J19*Weekly!$J$2))</f>
        <v>0</v>
      </c>
      <c r="G18" s="80" t="str">
        <f t="shared" si="0"/>
        <v>(0)  $0.00</v>
      </c>
      <c r="H18" s="81">
        <f>SUM((Weekly!$F19))</f>
        <v>0</v>
      </c>
      <c r="I18" s="82">
        <f>Weekly!F19*Weekly!$F$2</f>
        <v>0</v>
      </c>
      <c r="J18" s="82" t="str">
        <f t="shared" si="1"/>
        <v>(0)  $0.00</v>
      </c>
      <c r="K18" s="100">
        <f>SUM((Weekly!$L19)+(Weekly!$M19)+(Weekly!$N19)+(Weekly!$O19)+(Weekly!$P19)+(Weekly!$Q19))</f>
        <v>0</v>
      </c>
      <c r="L18" s="96">
        <f>SUM((Weekly!$L19*Weekly!$L$2)+(Weekly!$M19*Weekly!$M$2))+((Weekly!$N19*Weekly!$N$2))+((Weekly!$O19*Weekly!$O$2)+((Weekly!$P19*Weekly!$P$2)+((Weekly!$Q19*Weekly!$Q$2))))</f>
        <v>0</v>
      </c>
      <c r="M18" s="71" t="str">
        <f t="shared" si="2"/>
        <v>(0)  $0.00</v>
      </c>
      <c r="N18" s="81">
        <f>SUM((Weekly!$E19))</f>
        <v>0</v>
      </c>
      <c r="O18" s="82">
        <f>Weekly!E19*Weekly!$E$2</f>
        <v>0</v>
      </c>
      <c r="P18" s="158" t="str">
        <f t="shared" si="3"/>
        <v xml:space="preserve">(0) </v>
      </c>
      <c r="Q18" s="105"/>
      <c r="R18" s="62" t="s">
        <v>7</v>
      </c>
      <c r="S18" s="61">
        <f>S19/4</f>
        <v>0</v>
      </c>
    </row>
    <row r="19" spans="1:19" ht="16" thickBot="1" x14ac:dyDescent="0.25">
      <c r="A19" s="47">
        <f t="shared" si="4"/>
        <v>18</v>
      </c>
      <c r="B19" s="11">
        <f>Weekly!B20</f>
        <v>43583</v>
      </c>
      <c r="C19" s="11">
        <f>Weekly!C20</f>
        <v>43589</v>
      </c>
      <c r="D19" s="15" t="str">
        <f>Weekly!D20</f>
        <v>4/28 - 5/4</v>
      </c>
      <c r="E19" s="74">
        <f>SUM((Weekly!$G20)+(Weekly!$H20)+(Weekly!$I20)+(Weekly!$J20))</f>
        <v>0</v>
      </c>
      <c r="F19" s="67">
        <f>SUM((Weekly!$G20*Weekly!$G$2)+(Weekly!$H20*Weekly!$H$2))+((Weekly!$I20*Weekly!$I$2))+((Weekly!$J20*Weekly!$J$2))</f>
        <v>0</v>
      </c>
      <c r="G19" s="80" t="str">
        <f t="shared" si="0"/>
        <v>(0)  $0.00</v>
      </c>
      <c r="H19" s="81">
        <f>SUM((Weekly!$F20))</f>
        <v>0</v>
      </c>
      <c r="I19" s="82">
        <f>Weekly!F20*Weekly!$F$2</f>
        <v>0</v>
      </c>
      <c r="J19" s="82" t="str">
        <f t="shared" si="1"/>
        <v>(0)  $0.00</v>
      </c>
      <c r="K19" s="100">
        <f>SUM((Weekly!$L20)+(Weekly!$M20)+(Weekly!$N20)+(Weekly!$O20)+(Weekly!$P20)+(Weekly!$Q20))</f>
        <v>0</v>
      </c>
      <c r="L19" s="96">
        <f>SUM((Weekly!$L20*Weekly!$L$2)+(Weekly!$M20*Weekly!$M$2))+((Weekly!$N20*Weekly!$N$2))+((Weekly!$O20*Weekly!$O$2)+((Weekly!$P20*Weekly!$P$2)+((Weekly!$Q20*Weekly!$Q$2))))</f>
        <v>0</v>
      </c>
      <c r="M19" s="71" t="str">
        <f t="shared" si="2"/>
        <v>(0)  $0.00</v>
      </c>
      <c r="N19" s="81">
        <f>SUM((Weekly!$E20))</f>
        <v>0</v>
      </c>
      <c r="O19" s="82">
        <f>Weekly!E20*Weekly!$E$2</f>
        <v>0</v>
      </c>
      <c r="P19" s="158" t="str">
        <f t="shared" si="3"/>
        <v xml:space="preserve">(0) </v>
      </c>
      <c r="Q19" s="105"/>
      <c r="R19" s="63" t="s">
        <v>8</v>
      </c>
      <c r="S19" s="64">
        <f>S16*52</f>
        <v>0</v>
      </c>
    </row>
    <row r="20" spans="1:19" x14ac:dyDescent="0.2">
      <c r="A20" s="47">
        <f t="shared" si="4"/>
        <v>19</v>
      </c>
      <c r="B20" s="11">
        <f>Weekly!B21</f>
        <v>43590</v>
      </c>
      <c r="C20" s="11">
        <f>Weekly!C21</f>
        <v>43596</v>
      </c>
      <c r="D20" s="15" t="str">
        <f>Weekly!D21</f>
        <v>5/5 - 5/11</v>
      </c>
      <c r="E20" s="74">
        <f>SUM((Weekly!$G21)+(Weekly!$H21)+(Weekly!$I21)+(Weekly!$J21))</f>
        <v>0</v>
      </c>
      <c r="F20" s="67">
        <f>SUM((Weekly!$G21*Weekly!$G$2)+(Weekly!$H21*Weekly!$H$2))+((Weekly!$I21*Weekly!$I$2))+((Weekly!$J21*Weekly!$J$2))</f>
        <v>0</v>
      </c>
      <c r="G20" s="80" t="str">
        <f t="shared" si="0"/>
        <v>(0)  $0.00</v>
      </c>
      <c r="H20" s="81">
        <f>SUM((Weekly!$F21))</f>
        <v>0</v>
      </c>
      <c r="I20" s="82">
        <f>Weekly!F21*Weekly!$F$2</f>
        <v>0</v>
      </c>
      <c r="J20" s="82" t="str">
        <f t="shared" si="1"/>
        <v>(0)  $0.00</v>
      </c>
      <c r="K20" s="100">
        <f>SUM((Weekly!$L21)+(Weekly!$M21)+(Weekly!$N21)+(Weekly!$O21)+(Weekly!$P21)+(Weekly!$Q21))</f>
        <v>0</v>
      </c>
      <c r="L20" s="96">
        <f>SUM((Weekly!$L21*Weekly!$L$2)+(Weekly!$M21*Weekly!$M$2))+((Weekly!$N21*Weekly!$N$2))+((Weekly!$O21*Weekly!$O$2)+((Weekly!$P21*Weekly!$P$2)+((Weekly!$Q21*Weekly!$Q$2))))</f>
        <v>0</v>
      </c>
      <c r="M20" s="71" t="str">
        <f t="shared" si="2"/>
        <v>(0)  $0.00</v>
      </c>
      <c r="N20" s="81">
        <f>SUM((Weekly!$E21))</f>
        <v>0</v>
      </c>
      <c r="O20" s="82">
        <f>Weekly!E21*Weekly!$E$2</f>
        <v>0</v>
      </c>
      <c r="P20" s="158" t="str">
        <f t="shared" si="3"/>
        <v xml:space="preserve">(0) </v>
      </c>
      <c r="Q20" s="105"/>
      <c r="R20" s="52"/>
    </row>
    <row r="21" spans="1:19" x14ac:dyDescent="0.2">
      <c r="A21" s="47">
        <f t="shared" si="4"/>
        <v>20</v>
      </c>
      <c r="B21" s="11">
        <f>Weekly!B22</f>
        <v>43597</v>
      </c>
      <c r="C21" s="11">
        <f>Weekly!C22</f>
        <v>43603</v>
      </c>
      <c r="D21" s="15" t="str">
        <f>Weekly!D22</f>
        <v>5/12 - 5/18</v>
      </c>
      <c r="E21" s="74">
        <f>SUM((Weekly!$G22)+(Weekly!$H22)+(Weekly!$I22)+(Weekly!$J22))</f>
        <v>0</v>
      </c>
      <c r="F21" s="67">
        <f>SUM((Weekly!$G22*Weekly!$G$2)+(Weekly!$H22*Weekly!$H$2))+((Weekly!$I22*Weekly!$I$2))+((Weekly!$J22*Weekly!$J$2))</f>
        <v>0</v>
      </c>
      <c r="G21" s="80" t="str">
        <f t="shared" si="0"/>
        <v>(0)  $0.00</v>
      </c>
      <c r="H21" s="81">
        <f>SUM((Weekly!$F22))</f>
        <v>0</v>
      </c>
      <c r="I21" s="82">
        <f>Weekly!F22*Weekly!$F$2</f>
        <v>0</v>
      </c>
      <c r="J21" s="82" t="str">
        <f t="shared" si="1"/>
        <v>(0)  $0.00</v>
      </c>
      <c r="K21" s="100">
        <f>SUM((Weekly!$L22)+(Weekly!$M22)+(Weekly!$N22)+(Weekly!$O22)+(Weekly!$P22)+(Weekly!$Q22))</f>
        <v>0</v>
      </c>
      <c r="L21" s="96">
        <f>SUM((Weekly!$L22*Weekly!$L$2)+(Weekly!$M22*Weekly!$M$2))+((Weekly!$N22*Weekly!$N$2))+((Weekly!$O22*Weekly!$O$2)+((Weekly!$P22*Weekly!$P$2)+((Weekly!$Q22*Weekly!$Q$2))))</f>
        <v>0</v>
      </c>
      <c r="M21" s="71" t="str">
        <f t="shared" si="2"/>
        <v>(0)  $0.00</v>
      </c>
      <c r="N21" s="81">
        <f>SUM((Weekly!$E22))</f>
        <v>0</v>
      </c>
      <c r="O21" s="82">
        <f>Weekly!E22*Weekly!$E$2</f>
        <v>0</v>
      </c>
      <c r="P21" s="158" t="str">
        <f t="shared" si="3"/>
        <v xml:space="preserve">(0) </v>
      </c>
      <c r="Q21" s="105"/>
      <c r="R21" s="52"/>
    </row>
    <row r="22" spans="1:19" x14ac:dyDescent="0.2">
      <c r="A22" s="47">
        <f t="shared" si="4"/>
        <v>21</v>
      </c>
      <c r="B22" s="11">
        <f>Weekly!B23</f>
        <v>43604</v>
      </c>
      <c r="C22" s="11">
        <f>Weekly!C23</f>
        <v>43610</v>
      </c>
      <c r="D22" s="15" t="str">
        <f>Weekly!D23</f>
        <v>5/19 - 5/25</v>
      </c>
      <c r="E22" s="74">
        <f>SUM((Weekly!$G23)+(Weekly!$H23)+(Weekly!$I23)+(Weekly!$J23))</f>
        <v>0</v>
      </c>
      <c r="F22" s="67">
        <f>SUM((Weekly!$G23*Weekly!$G$2)+(Weekly!$H23*Weekly!$H$2))+((Weekly!$I23*Weekly!$I$2))+((Weekly!$J23*Weekly!$J$2))</f>
        <v>0</v>
      </c>
      <c r="G22" s="80" t="str">
        <f t="shared" si="0"/>
        <v>(0)  $0.00</v>
      </c>
      <c r="H22" s="81">
        <f>SUM((Weekly!$F23))</f>
        <v>0</v>
      </c>
      <c r="I22" s="82">
        <f>Weekly!F23*Weekly!$F$2</f>
        <v>0</v>
      </c>
      <c r="J22" s="82" t="str">
        <f t="shared" si="1"/>
        <v>(0)  $0.00</v>
      </c>
      <c r="K22" s="100">
        <f>SUM((Weekly!$L23)+(Weekly!$M23)+(Weekly!$N23)+(Weekly!$O23)+(Weekly!$P23)+(Weekly!$Q23))</f>
        <v>0</v>
      </c>
      <c r="L22" s="96">
        <f>SUM((Weekly!$L23*Weekly!$L$2)+(Weekly!$M23*Weekly!$M$2))+((Weekly!$N23*Weekly!$N$2))+((Weekly!$O23*Weekly!$O$2)+((Weekly!$P23*Weekly!$P$2)+((Weekly!$Q23*Weekly!$Q$2))))</f>
        <v>0</v>
      </c>
      <c r="M22" s="71" t="str">
        <f t="shared" si="2"/>
        <v>(0)  $0.00</v>
      </c>
      <c r="N22" s="81">
        <f>SUM((Weekly!$E23))</f>
        <v>0</v>
      </c>
      <c r="O22" s="82">
        <f>Weekly!E23*Weekly!$E$2</f>
        <v>0</v>
      </c>
      <c r="P22" s="158" t="str">
        <f t="shared" si="3"/>
        <v xml:space="preserve">(0) </v>
      </c>
      <c r="Q22" s="105"/>
      <c r="R22" s="52"/>
    </row>
    <row r="23" spans="1:19" x14ac:dyDescent="0.2">
      <c r="A23" s="47">
        <f t="shared" si="4"/>
        <v>22</v>
      </c>
      <c r="B23" s="11">
        <f>Weekly!B24</f>
        <v>43611</v>
      </c>
      <c r="C23" s="11">
        <f>Weekly!C24</f>
        <v>43617</v>
      </c>
      <c r="D23" s="15" t="str">
        <f>Weekly!D24</f>
        <v>5/26 - 6/1</v>
      </c>
      <c r="E23" s="74">
        <f>SUM((Weekly!$G24)+(Weekly!$H24)+(Weekly!$I24)+(Weekly!$J24))</f>
        <v>0</v>
      </c>
      <c r="F23" s="67">
        <f>SUM((Weekly!$G24*Weekly!$G$2)+(Weekly!$H24*Weekly!$H$2))+((Weekly!$I24*Weekly!$I$2))+((Weekly!$J24*Weekly!$J$2))</f>
        <v>0</v>
      </c>
      <c r="G23" s="80" t="str">
        <f t="shared" si="0"/>
        <v>(0)  $0.00</v>
      </c>
      <c r="H23" s="81">
        <f>SUM((Weekly!$F24))</f>
        <v>0</v>
      </c>
      <c r="I23" s="82">
        <f>Weekly!F24*Weekly!$F$2</f>
        <v>0</v>
      </c>
      <c r="J23" s="82" t="str">
        <f t="shared" si="1"/>
        <v>(0)  $0.00</v>
      </c>
      <c r="K23" s="100">
        <f>SUM((Weekly!$L24)+(Weekly!$M24)+(Weekly!$N24)+(Weekly!$O24)+(Weekly!$P24)+(Weekly!$Q24))</f>
        <v>0</v>
      </c>
      <c r="L23" s="96">
        <f>SUM((Weekly!$L24*Weekly!$L$2)+(Weekly!$M24*Weekly!$M$2))+((Weekly!$N24*Weekly!$N$2))+((Weekly!$O24*Weekly!$O$2)+((Weekly!$P24*Weekly!$P$2)+((Weekly!$Q24*Weekly!$Q$2))))</f>
        <v>0</v>
      </c>
      <c r="M23" s="71" t="str">
        <f t="shared" si="2"/>
        <v>(0)  $0.00</v>
      </c>
      <c r="N23" s="81">
        <f>SUM((Weekly!$E24))</f>
        <v>0</v>
      </c>
      <c r="O23" s="82">
        <f>Weekly!E24*Weekly!$E$2</f>
        <v>0</v>
      </c>
      <c r="P23" s="158" t="str">
        <f t="shared" si="3"/>
        <v xml:space="preserve">(0) </v>
      </c>
      <c r="Q23" s="105"/>
      <c r="R23" s="52"/>
    </row>
    <row r="24" spans="1:19" x14ac:dyDescent="0.2">
      <c r="A24" s="47">
        <f t="shared" si="4"/>
        <v>23</v>
      </c>
      <c r="B24" s="11">
        <f>Weekly!B25</f>
        <v>43618</v>
      </c>
      <c r="C24" s="11">
        <f>Weekly!C25</f>
        <v>43624</v>
      </c>
      <c r="D24" s="15" t="str">
        <f>Weekly!D25</f>
        <v>6/2 - 6/8</v>
      </c>
      <c r="E24" s="74">
        <f>SUM((Weekly!$G25)+(Weekly!$H25)+(Weekly!$I25)+(Weekly!$J25))</f>
        <v>0</v>
      </c>
      <c r="F24" s="67">
        <f>SUM((Weekly!$G25*Weekly!$G$2)+(Weekly!$H25*Weekly!$H$2))+((Weekly!$I25*Weekly!$I$2))+((Weekly!$J25*Weekly!$J$2))</f>
        <v>0</v>
      </c>
      <c r="G24" s="80" t="str">
        <f t="shared" si="0"/>
        <v>(0)  $0.00</v>
      </c>
      <c r="H24" s="81">
        <f>SUM((Weekly!$F25))</f>
        <v>0</v>
      </c>
      <c r="I24" s="82">
        <f>Weekly!F25*Weekly!$F$2</f>
        <v>0</v>
      </c>
      <c r="J24" s="82" t="str">
        <f t="shared" si="1"/>
        <v>(0)  $0.00</v>
      </c>
      <c r="K24" s="100">
        <f>SUM((Weekly!$L25)+(Weekly!$M25)+(Weekly!$N25)+(Weekly!$O25)+(Weekly!$P25)+(Weekly!$Q25))</f>
        <v>0</v>
      </c>
      <c r="L24" s="96">
        <f>SUM((Weekly!$L25*Weekly!$L$2)+(Weekly!$M25*Weekly!$M$2))+((Weekly!$N25*Weekly!$N$2))+((Weekly!$O25*Weekly!$O$2)+((Weekly!$P25*Weekly!$P$2)+((Weekly!$Q25*Weekly!$Q$2))))</f>
        <v>0</v>
      </c>
      <c r="M24" s="71" t="str">
        <f t="shared" si="2"/>
        <v>(0)  $0.00</v>
      </c>
      <c r="N24" s="81">
        <f>SUM((Weekly!$E25))</f>
        <v>0</v>
      </c>
      <c r="O24" s="82">
        <f>Weekly!E25*Weekly!$E$2</f>
        <v>0</v>
      </c>
      <c r="P24" s="158" t="str">
        <f t="shared" si="3"/>
        <v xml:space="preserve">(0) </v>
      </c>
      <c r="Q24" s="105"/>
      <c r="R24" s="52"/>
    </row>
    <row r="25" spans="1:19" x14ac:dyDescent="0.2">
      <c r="A25" s="47">
        <f t="shared" si="4"/>
        <v>24</v>
      </c>
      <c r="B25" s="11">
        <f>Weekly!B26</f>
        <v>43625</v>
      </c>
      <c r="C25" s="11">
        <f>Weekly!C26</f>
        <v>43631</v>
      </c>
      <c r="D25" s="15" t="str">
        <f>Weekly!D26</f>
        <v>6/9 - 6/15</v>
      </c>
      <c r="E25" s="74">
        <f>SUM((Weekly!$G26)+(Weekly!$H26)+(Weekly!$I26)+(Weekly!$J26))</f>
        <v>0</v>
      </c>
      <c r="F25" s="67">
        <f>SUM((Weekly!$G26*Weekly!$G$2)+(Weekly!$H26*Weekly!$H$2))+((Weekly!$I26*Weekly!$I$2))+((Weekly!$J26*Weekly!$J$2))</f>
        <v>0</v>
      </c>
      <c r="G25" s="80" t="str">
        <f t="shared" si="0"/>
        <v>(0)  $0.00</v>
      </c>
      <c r="H25" s="81">
        <f>SUM((Weekly!$F26))</f>
        <v>0</v>
      </c>
      <c r="I25" s="82">
        <f>Weekly!F26*Weekly!$F$2</f>
        <v>0</v>
      </c>
      <c r="J25" s="82" t="str">
        <f t="shared" si="1"/>
        <v>(0)  $0.00</v>
      </c>
      <c r="K25" s="100">
        <f>SUM((Weekly!$L26)+(Weekly!$M26)+(Weekly!$N26)+(Weekly!$O26)+(Weekly!$P26)+(Weekly!$Q26))</f>
        <v>0</v>
      </c>
      <c r="L25" s="96">
        <f>SUM((Weekly!$L26*Weekly!$L$2)+(Weekly!$M26*Weekly!$M$2))+((Weekly!$N26*Weekly!$N$2))+((Weekly!$O26*Weekly!$O$2)+((Weekly!$P26*Weekly!$P$2)+((Weekly!$Q26*Weekly!$Q$2))))</f>
        <v>0</v>
      </c>
      <c r="M25" s="71" t="str">
        <f t="shared" si="2"/>
        <v>(0)  $0.00</v>
      </c>
      <c r="N25" s="81">
        <f>SUM((Weekly!$E26))</f>
        <v>0</v>
      </c>
      <c r="O25" s="82">
        <f>Weekly!E26*Weekly!$E$2</f>
        <v>0</v>
      </c>
      <c r="P25" s="158" t="str">
        <f t="shared" si="3"/>
        <v xml:space="preserve">(0) </v>
      </c>
      <c r="Q25" s="105"/>
      <c r="R25" s="52"/>
    </row>
    <row r="26" spans="1:19" x14ac:dyDescent="0.2">
      <c r="A26" s="47">
        <f t="shared" si="4"/>
        <v>25</v>
      </c>
      <c r="B26" s="11">
        <f>Weekly!B27</f>
        <v>43632</v>
      </c>
      <c r="C26" s="11">
        <f>Weekly!C27</f>
        <v>43638</v>
      </c>
      <c r="D26" s="15" t="str">
        <f>Weekly!D27</f>
        <v>6/16 - 6/22</v>
      </c>
      <c r="E26" s="74">
        <f>SUM((Weekly!$G27)+(Weekly!$H27)+(Weekly!$I27)+(Weekly!$J27))</f>
        <v>0</v>
      </c>
      <c r="F26" s="67">
        <f>SUM((Weekly!$G27*Weekly!$G$2)+(Weekly!$H27*Weekly!$H$2))+((Weekly!$I27*Weekly!$I$2))+((Weekly!$J27*Weekly!$J$2))</f>
        <v>0</v>
      </c>
      <c r="G26" s="80" t="str">
        <f t="shared" si="0"/>
        <v>(0)  $0.00</v>
      </c>
      <c r="H26" s="81">
        <f>SUM((Weekly!$F27))</f>
        <v>0</v>
      </c>
      <c r="I26" s="82">
        <f>Weekly!F27*Weekly!$F$2</f>
        <v>0</v>
      </c>
      <c r="J26" s="82" t="str">
        <f t="shared" si="1"/>
        <v>(0)  $0.00</v>
      </c>
      <c r="K26" s="100">
        <f>SUM((Weekly!$L27)+(Weekly!$M27)+(Weekly!$N27)+(Weekly!$O27)+(Weekly!$P27)+(Weekly!$Q27))</f>
        <v>0</v>
      </c>
      <c r="L26" s="96">
        <f>SUM((Weekly!$L27*Weekly!$L$2)+(Weekly!$M27*Weekly!$M$2))+((Weekly!$N27*Weekly!$N$2))+((Weekly!$O27*Weekly!$O$2)+((Weekly!$P27*Weekly!$P$2)+((Weekly!$Q27*Weekly!$Q$2))))</f>
        <v>0</v>
      </c>
      <c r="M26" s="71" t="str">
        <f t="shared" si="2"/>
        <v>(0)  $0.00</v>
      </c>
      <c r="N26" s="81">
        <f>SUM((Weekly!$E27))</f>
        <v>0</v>
      </c>
      <c r="O26" s="82">
        <f>Weekly!E27*Weekly!$E$2</f>
        <v>0</v>
      </c>
      <c r="P26" s="158" t="str">
        <f t="shared" si="3"/>
        <v xml:space="preserve">(0) </v>
      </c>
      <c r="Q26" s="105"/>
      <c r="R26" s="52"/>
    </row>
    <row r="27" spans="1:19" x14ac:dyDescent="0.2">
      <c r="A27" s="48">
        <f t="shared" si="4"/>
        <v>26</v>
      </c>
      <c r="B27" s="7">
        <f>Weekly!B28</f>
        <v>43639</v>
      </c>
      <c r="C27" s="7">
        <f>Weekly!C28</f>
        <v>43645</v>
      </c>
      <c r="D27" s="24" t="str">
        <f>Weekly!D28</f>
        <v>6/23 - 6/29</v>
      </c>
      <c r="E27" s="75">
        <f>SUM((Weekly!$G28)+(Weekly!$H28)+(Weekly!$I28)+(Weekly!$J28))</f>
        <v>0</v>
      </c>
      <c r="F27" s="68">
        <f>SUM((Weekly!$G28*Weekly!$G$2)+(Weekly!$H28*Weekly!$H$2))+((Weekly!$I28*Weekly!$I$2))+((Weekly!$J28*Weekly!$J$2))</f>
        <v>0</v>
      </c>
      <c r="G27" s="83" t="str">
        <f t="shared" si="0"/>
        <v>(0)  $0.00</v>
      </c>
      <c r="H27" s="84">
        <f>SUM((Weekly!$F28))</f>
        <v>0</v>
      </c>
      <c r="I27" s="85">
        <f>Weekly!F28*Weekly!$F$2</f>
        <v>0</v>
      </c>
      <c r="J27" s="85" t="str">
        <f t="shared" si="1"/>
        <v>(0)  $0.00</v>
      </c>
      <c r="K27" s="101">
        <f>SUM((Weekly!$L28)+(Weekly!$M28)+(Weekly!$N28)+(Weekly!$O28)+(Weekly!$P28)+(Weekly!$Q28))</f>
        <v>0</v>
      </c>
      <c r="L27" s="97">
        <f>SUM((Weekly!$L28*Weekly!$L$2)+(Weekly!$M28*Weekly!$M$2))+((Weekly!$N28*Weekly!$N$2))+((Weekly!$O28*Weekly!$O$2)+((Weekly!$P28*Weekly!$P$2)+((Weekly!$Q28*Weekly!$Q$2))))</f>
        <v>0</v>
      </c>
      <c r="M27" s="72" t="str">
        <f t="shared" si="2"/>
        <v>(0)  $0.00</v>
      </c>
      <c r="N27" s="84">
        <f>SUM((Weekly!$E28))</f>
        <v>0</v>
      </c>
      <c r="O27" s="85">
        <f>Weekly!E28*Weekly!$E$2</f>
        <v>0</v>
      </c>
      <c r="P27" s="159" t="str">
        <f t="shared" si="3"/>
        <v xml:space="preserve">(0) </v>
      </c>
      <c r="Q27" s="105"/>
      <c r="R27" s="52"/>
    </row>
    <row r="28" spans="1:19" ht="16" thickBot="1" x14ac:dyDescent="0.25">
      <c r="A28" s="46">
        <f t="shared" si="4"/>
        <v>27</v>
      </c>
      <c r="B28" s="29">
        <f>Weekly!B29</f>
        <v>43646</v>
      </c>
      <c r="C28" s="29">
        <f>Weekly!C29</f>
        <v>43652</v>
      </c>
      <c r="D28" s="21" t="str">
        <f>Weekly!D29</f>
        <v>6/30 - 7/6</v>
      </c>
      <c r="E28" s="74">
        <f>SUM((Weekly!$G29)+(Weekly!$H29)+(Weekly!$I29)+(Weekly!$J29))</f>
        <v>0</v>
      </c>
      <c r="F28" s="67">
        <f>SUM((Weekly!$G29*Weekly!$G$2)+(Weekly!$H29*Weekly!$H$2))+((Weekly!$I29*Weekly!$I$2))+((Weekly!$J29*Weekly!$J$2))</f>
        <v>0</v>
      </c>
      <c r="G28" s="80" t="str">
        <f t="shared" si="0"/>
        <v>(0)  $0.00</v>
      </c>
      <c r="H28" s="81">
        <f>SUM((Weekly!$F29))</f>
        <v>0</v>
      </c>
      <c r="I28" s="82">
        <f>Weekly!F29*Weekly!$F$2</f>
        <v>0</v>
      </c>
      <c r="J28" s="79" t="str">
        <f t="shared" si="1"/>
        <v>(0)  $0.00</v>
      </c>
      <c r="K28" s="99">
        <f>SUM((Weekly!$L29)+(Weekly!$M29)+(Weekly!$N29)+(Weekly!$O29)+(Weekly!$P29)+(Weekly!$Q29))</f>
        <v>0</v>
      </c>
      <c r="L28" s="95">
        <f>SUM((Weekly!$L29*Weekly!$L$2)+(Weekly!$M29*Weekly!$M$2))+((Weekly!$N29*Weekly!$N$2))+((Weekly!$O29*Weekly!$O$2)+((Weekly!$P29*Weekly!$P$2)+((Weekly!$Q29*Weekly!$Q$2))))</f>
        <v>0</v>
      </c>
      <c r="M28" s="70" t="str">
        <f t="shared" si="2"/>
        <v>(0)  $0.00</v>
      </c>
      <c r="N28" s="81">
        <f>SUM((Weekly!$E29))</f>
        <v>0</v>
      </c>
      <c r="O28" s="82">
        <f>Weekly!E29*Weekly!$E$2</f>
        <v>0</v>
      </c>
      <c r="P28" s="157" t="str">
        <f t="shared" si="3"/>
        <v xml:space="preserve">(0) </v>
      </c>
      <c r="Q28" s="105"/>
      <c r="R28" s="168" t="s">
        <v>10</v>
      </c>
      <c r="S28" s="168"/>
    </row>
    <row r="29" spans="1:19" x14ac:dyDescent="0.2">
      <c r="A29" s="47">
        <f t="shared" si="4"/>
        <v>28</v>
      </c>
      <c r="B29" s="11">
        <f>Weekly!B30</f>
        <v>43653</v>
      </c>
      <c r="C29" s="11">
        <f>Weekly!C30</f>
        <v>43659</v>
      </c>
      <c r="D29" s="15" t="str">
        <f>Weekly!D30</f>
        <v>7/7 - 7/13</v>
      </c>
      <c r="E29" s="74">
        <f>SUM((Weekly!$G30)+(Weekly!$H30)+(Weekly!$I30)+(Weekly!$J30))</f>
        <v>0</v>
      </c>
      <c r="F29" s="67">
        <f>SUM((Weekly!$G30*Weekly!$G$2)+(Weekly!$H30*Weekly!$H$2))+((Weekly!$I30*Weekly!$I$2))+((Weekly!$J30*Weekly!$J$2))</f>
        <v>0</v>
      </c>
      <c r="G29" s="80" t="str">
        <f t="shared" si="0"/>
        <v>(0)  $0.00</v>
      </c>
      <c r="H29" s="81">
        <f>SUM((Weekly!$F30))</f>
        <v>0</v>
      </c>
      <c r="I29" s="82">
        <f>Weekly!F30*Weekly!$F$2</f>
        <v>0</v>
      </c>
      <c r="J29" s="82" t="str">
        <f t="shared" si="1"/>
        <v>(0)  $0.00</v>
      </c>
      <c r="K29" s="100">
        <f>SUM((Weekly!$L30)+(Weekly!$M30)+(Weekly!$N30)+(Weekly!$O30)+(Weekly!$P30)+(Weekly!$Q30))</f>
        <v>0</v>
      </c>
      <c r="L29" s="96">
        <f>SUM((Weekly!$L30*Weekly!$L$2)+(Weekly!$M30*Weekly!$M$2))+((Weekly!$N30*Weekly!$N$2))+((Weekly!$O30*Weekly!$O$2)+((Weekly!$P30*Weekly!$P$2)+((Weekly!$Q30*Weekly!$Q$2))))</f>
        <v>0</v>
      </c>
      <c r="M29" s="71" t="str">
        <f t="shared" si="2"/>
        <v>(0)  $0.00</v>
      </c>
      <c r="N29" s="81">
        <f>SUM((Weekly!$E30))</f>
        <v>0</v>
      </c>
      <c r="O29" s="82">
        <f>Weekly!E30*Weekly!$E$2</f>
        <v>0</v>
      </c>
      <c r="P29" s="158" t="str">
        <f t="shared" si="3"/>
        <v xml:space="preserve">(0) </v>
      </c>
      <c r="Q29" s="105"/>
      <c r="R29" s="58" t="s">
        <v>5</v>
      </c>
      <c r="S29" s="59">
        <f>IFERROR(AVERAGEIF(F$28:F40,"&lt;&gt;0"),0)</f>
        <v>0</v>
      </c>
    </row>
    <row r="30" spans="1:19" x14ac:dyDescent="0.2">
      <c r="A30" s="47">
        <f t="shared" si="4"/>
        <v>29</v>
      </c>
      <c r="B30" s="11">
        <f>Weekly!B31</f>
        <v>43660</v>
      </c>
      <c r="C30" s="11">
        <f>Weekly!C31</f>
        <v>43666</v>
      </c>
      <c r="D30" s="15" t="str">
        <f>Weekly!D31</f>
        <v>7/14 - 7/20</v>
      </c>
      <c r="E30" s="74">
        <f>SUM((Weekly!$G31)+(Weekly!$H31)+(Weekly!$I31)+(Weekly!$J31))</f>
        <v>0</v>
      </c>
      <c r="F30" s="67">
        <f>SUM((Weekly!$G31*Weekly!$G$2)+(Weekly!$H31*Weekly!$H$2))+((Weekly!$I31*Weekly!$I$2))+((Weekly!$J31*Weekly!$J$2))</f>
        <v>0</v>
      </c>
      <c r="G30" s="80" t="str">
        <f t="shared" si="0"/>
        <v>(0)  $0.00</v>
      </c>
      <c r="H30" s="81">
        <f>SUM((Weekly!$F31))</f>
        <v>0</v>
      </c>
      <c r="I30" s="82">
        <f>Weekly!F31*Weekly!$F$2</f>
        <v>0</v>
      </c>
      <c r="J30" s="82" t="str">
        <f t="shared" si="1"/>
        <v>(0)  $0.00</v>
      </c>
      <c r="K30" s="100">
        <f>SUM((Weekly!$L31)+(Weekly!$M31)+(Weekly!$N31)+(Weekly!$O31)+(Weekly!$P31)+(Weekly!$Q31))</f>
        <v>0</v>
      </c>
      <c r="L30" s="96">
        <f>SUM((Weekly!$L31*Weekly!$L$2)+(Weekly!$M31*Weekly!$M$2))+((Weekly!$N31*Weekly!$N$2))+((Weekly!$O31*Weekly!$O$2)+((Weekly!$P31*Weekly!$P$2)+((Weekly!$Q31*Weekly!$Q$2))))</f>
        <v>0</v>
      </c>
      <c r="M30" s="71" t="str">
        <f t="shared" si="2"/>
        <v>(0)  $0.00</v>
      </c>
      <c r="N30" s="81">
        <f>SUM((Weekly!$E31))</f>
        <v>0</v>
      </c>
      <c r="O30" s="82">
        <f>Weekly!E31*Weekly!$E$2</f>
        <v>0</v>
      </c>
      <c r="P30" s="158" t="str">
        <f t="shared" si="3"/>
        <v xml:space="preserve">(0) </v>
      </c>
      <c r="Q30" s="105"/>
      <c r="R30" s="60" t="s">
        <v>6</v>
      </c>
      <c r="S30" s="61">
        <f>S32/12</f>
        <v>0</v>
      </c>
    </row>
    <row r="31" spans="1:19" x14ac:dyDescent="0.2">
      <c r="A31" s="47">
        <f t="shared" si="4"/>
        <v>30</v>
      </c>
      <c r="B31" s="11">
        <f>Weekly!B32</f>
        <v>43667</v>
      </c>
      <c r="C31" s="11">
        <f>Weekly!C32</f>
        <v>43673</v>
      </c>
      <c r="D31" s="15" t="str">
        <f>Weekly!D32</f>
        <v>7/21 - 7/27</v>
      </c>
      <c r="E31" s="74">
        <f>SUM((Weekly!$G32)+(Weekly!$H32)+(Weekly!$I32)+(Weekly!$J32))</f>
        <v>0</v>
      </c>
      <c r="F31" s="67">
        <f>SUM((Weekly!$G32*Weekly!$G$2)+(Weekly!$H32*Weekly!$H$2))+((Weekly!$I32*Weekly!$I$2))+((Weekly!$J32*Weekly!$J$2))</f>
        <v>0</v>
      </c>
      <c r="G31" s="80" t="str">
        <f t="shared" si="0"/>
        <v>(0)  $0.00</v>
      </c>
      <c r="H31" s="81">
        <f>SUM((Weekly!$F32))</f>
        <v>0</v>
      </c>
      <c r="I31" s="82">
        <f>Weekly!F32*Weekly!$F$2</f>
        <v>0</v>
      </c>
      <c r="J31" s="82" t="str">
        <f t="shared" si="1"/>
        <v>(0)  $0.00</v>
      </c>
      <c r="K31" s="100">
        <f>SUM((Weekly!$L32)+(Weekly!$M32)+(Weekly!$N32)+(Weekly!$O32)+(Weekly!$P32)+(Weekly!$Q32))</f>
        <v>0</v>
      </c>
      <c r="L31" s="96">
        <f>SUM((Weekly!$L32*Weekly!$L$2)+(Weekly!$M32*Weekly!$M$2))+((Weekly!$N32*Weekly!$N$2))+((Weekly!$O32*Weekly!$O$2)+((Weekly!$P32*Weekly!$P$2)+((Weekly!$Q32*Weekly!$Q$2))))</f>
        <v>0</v>
      </c>
      <c r="M31" s="71" t="str">
        <f t="shared" si="2"/>
        <v>(0)  $0.00</v>
      </c>
      <c r="N31" s="81">
        <f>SUM((Weekly!$E32))</f>
        <v>0</v>
      </c>
      <c r="O31" s="82">
        <f>Weekly!E32*Weekly!$E$2</f>
        <v>0</v>
      </c>
      <c r="P31" s="158" t="str">
        <f t="shared" si="3"/>
        <v xml:space="preserve">(0) </v>
      </c>
      <c r="Q31" s="105"/>
      <c r="R31" s="62" t="s">
        <v>7</v>
      </c>
      <c r="S31" s="61">
        <f>S32/4</f>
        <v>0</v>
      </c>
    </row>
    <row r="32" spans="1:19" ht="16" thickBot="1" x14ac:dyDescent="0.25">
      <c r="A32" s="47">
        <f t="shared" si="4"/>
        <v>31</v>
      </c>
      <c r="B32" s="11">
        <f>Weekly!B33</f>
        <v>43674</v>
      </c>
      <c r="C32" s="11">
        <f>Weekly!C33</f>
        <v>43680</v>
      </c>
      <c r="D32" s="15" t="str">
        <f>Weekly!D33</f>
        <v>7/28 - 8/3</v>
      </c>
      <c r="E32" s="74">
        <f>SUM((Weekly!$G33)+(Weekly!$H33)+(Weekly!$I33)+(Weekly!$J33))</f>
        <v>0</v>
      </c>
      <c r="F32" s="67">
        <f>SUM((Weekly!$G33*Weekly!$G$2)+(Weekly!$H33*Weekly!$H$2))+((Weekly!$I33*Weekly!$I$2))+((Weekly!$J33*Weekly!$J$2))</f>
        <v>0</v>
      </c>
      <c r="G32" s="80" t="str">
        <f t="shared" si="0"/>
        <v>(0)  $0.00</v>
      </c>
      <c r="H32" s="81">
        <f>SUM((Weekly!$F33))</f>
        <v>0</v>
      </c>
      <c r="I32" s="82">
        <f>Weekly!F33*Weekly!$F$2</f>
        <v>0</v>
      </c>
      <c r="J32" s="82" t="str">
        <f t="shared" si="1"/>
        <v>(0)  $0.00</v>
      </c>
      <c r="K32" s="100">
        <f>SUM((Weekly!$L33)+(Weekly!$M33)+(Weekly!$N33)+(Weekly!$O33)+(Weekly!$P33)+(Weekly!$Q33))</f>
        <v>0</v>
      </c>
      <c r="L32" s="96">
        <f>SUM((Weekly!$L33*Weekly!$L$2)+(Weekly!$M33*Weekly!$M$2))+((Weekly!$N33*Weekly!$N$2))+((Weekly!$O33*Weekly!$O$2)+((Weekly!$P33*Weekly!$P$2)+((Weekly!$Q33*Weekly!$Q$2))))</f>
        <v>0</v>
      </c>
      <c r="M32" s="71" t="str">
        <f t="shared" si="2"/>
        <v>(0)  $0.00</v>
      </c>
      <c r="N32" s="81">
        <f>SUM((Weekly!$E33))</f>
        <v>0</v>
      </c>
      <c r="O32" s="82">
        <f>Weekly!E33*Weekly!$E$2</f>
        <v>0</v>
      </c>
      <c r="P32" s="158" t="str">
        <f t="shared" si="3"/>
        <v xml:space="preserve">(0) </v>
      </c>
      <c r="Q32" s="105"/>
      <c r="R32" s="63" t="s">
        <v>8</v>
      </c>
      <c r="S32" s="64">
        <f>S29*52</f>
        <v>0</v>
      </c>
    </row>
    <row r="33" spans="1:19" x14ac:dyDescent="0.2">
      <c r="A33" s="47">
        <f t="shared" si="4"/>
        <v>32</v>
      </c>
      <c r="B33" s="11">
        <f>Weekly!B34</f>
        <v>43681</v>
      </c>
      <c r="C33" s="11">
        <f>Weekly!C34</f>
        <v>43687</v>
      </c>
      <c r="D33" s="15" t="str">
        <f>Weekly!D34</f>
        <v>8/4 - 8/10</v>
      </c>
      <c r="E33" s="74">
        <f>SUM((Weekly!$G34)+(Weekly!$H34)+(Weekly!$I34)+(Weekly!$J34))</f>
        <v>0</v>
      </c>
      <c r="F33" s="67">
        <f>SUM((Weekly!$G34*Weekly!$G$2)+(Weekly!$H34*Weekly!$H$2))+((Weekly!$I34*Weekly!$I$2))+((Weekly!$J34*Weekly!$J$2))</f>
        <v>0</v>
      </c>
      <c r="G33" s="80" t="str">
        <f t="shared" si="0"/>
        <v>(0)  $0.00</v>
      </c>
      <c r="H33" s="81">
        <f>SUM((Weekly!$F34))</f>
        <v>0</v>
      </c>
      <c r="I33" s="82">
        <f>Weekly!F34*Weekly!$F$2</f>
        <v>0</v>
      </c>
      <c r="J33" s="82" t="str">
        <f t="shared" si="1"/>
        <v>(0)  $0.00</v>
      </c>
      <c r="K33" s="100">
        <f>SUM((Weekly!$L34)+(Weekly!$M34)+(Weekly!$N34)+(Weekly!$O34)+(Weekly!$P34)+(Weekly!$Q34))</f>
        <v>0</v>
      </c>
      <c r="L33" s="96">
        <f>SUM((Weekly!$L34*Weekly!$L$2)+(Weekly!$M34*Weekly!$M$2))+((Weekly!$N34*Weekly!$N$2))+((Weekly!$O34*Weekly!$O$2)+((Weekly!$P34*Weekly!$P$2)+((Weekly!$Q34*Weekly!$Q$2))))</f>
        <v>0</v>
      </c>
      <c r="M33" s="71" t="str">
        <f t="shared" si="2"/>
        <v>(0)  $0.00</v>
      </c>
      <c r="N33" s="81">
        <f>SUM((Weekly!$E34))</f>
        <v>0</v>
      </c>
      <c r="O33" s="82">
        <f>Weekly!E34*Weekly!$E$2</f>
        <v>0</v>
      </c>
      <c r="P33" s="158" t="str">
        <f t="shared" si="3"/>
        <v xml:space="preserve">(0) </v>
      </c>
      <c r="Q33" s="105"/>
      <c r="R33" s="52"/>
    </row>
    <row r="34" spans="1:19" x14ac:dyDescent="0.2">
      <c r="A34" s="47">
        <f t="shared" si="4"/>
        <v>33</v>
      </c>
      <c r="B34" s="11">
        <f>Weekly!B35</f>
        <v>43688</v>
      </c>
      <c r="C34" s="11">
        <f>Weekly!C35</f>
        <v>43694</v>
      </c>
      <c r="D34" s="15" t="str">
        <f>Weekly!D35</f>
        <v>8/11 - 8/17</v>
      </c>
      <c r="E34" s="74">
        <f>SUM((Weekly!$G35)+(Weekly!$H35)+(Weekly!$I35)+(Weekly!$J35))</f>
        <v>0</v>
      </c>
      <c r="F34" s="67">
        <f>SUM((Weekly!$G35*Weekly!$G$2)+(Weekly!$H35*Weekly!$H$2))+((Weekly!$I35*Weekly!$I$2))+((Weekly!$J35*Weekly!$J$2))</f>
        <v>0</v>
      </c>
      <c r="G34" s="80" t="str">
        <f t="shared" si="0"/>
        <v>(0)  $0.00</v>
      </c>
      <c r="H34" s="81">
        <f>SUM((Weekly!$F35))</f>
        <v>0</v>
      </c>
      <c r="I34" s="82">
        <f>Weekly!F35*Weekly!$F$2</f>
        <v>0</v>
      </c>
      <c r="J34" s="82" t="str">
        <f t="shared" si="1"/>
        <v>(0)  $0.00</v>
      </c>
      <c r="K34" s="100">
        <f>SUM((Weekly!$L35)+(Weekly!$M35)+(Weekly!$N35)+(Weekly!$O35)+(Weekly!$P35)+(Weekly!$Q35))</f>
        <v>0</v>
      </c>
      <c r="L34" s="96">
        <f>SUM((Weekly!$L35*Weekly!$L$2)+(Weekly!$M35*Weekly!$M$2))+((Weekly!$N35*Weekly!$N$2))+((Weekly!$O35*Weekly!$O$2)+((Weekly!$P35*Weekly!$P$2)+((Weekly!$Q35*Weekly!$Q$2))))</f>
        <v>0</v>
      </c>
      <c r="M34" s="71" t="str">
        <f t="shared" si="2"/>
        <v>(0)  $0.00</v>
      </c>
      <c r="N34" s="81">
        <f>SUM((Weekly!$E35))</f>
        <v>0</v>
      </c>
      <c r="O34" s="82">
        <f>Weekly!E35*Weekly!$E$2</f>
        <v>0</v>
      </c>
      <c r="P34" s="158" t="str">
        <f t="shared" si="3"/>
        <v xml:space="preserve">(0) </v>
      </c>
      <c r="Q34" s="105"/>
      <c r="R34" s="52"/>
    </row>
    <row r="35" spans="1:19" x14ac:dyDescent="0.2">
      <c r="A35" s="47">
        <f t="shared" si="4"/>
        <v>34</v>
      </c>
      <c r="B35" s="11">
        <f>Weekly!B36</f>
        <v>43695</v>
      </c>
      <c r="C35" s="11">
        <f>Weekly!C36</f>
        <v>43701</v>
      </c>
      <c r="D35" s="15" t="str">
        <f>Weekly!D36</f>
        <v>8/18 - 8/24</v>
      </c>
      <c r="E35" s="74">
        <f>SUM((Weekly!$G36)+(Weekly!$H36)+(Weekly!$I36)+(Weekly!$J36))</f>
        <v>0</v>
      </c>
      <c r="F35" s="67">
        <f>SUM((Weekly!$G36*Weekly!$G$2)+(Weekly!$H36*Weekly!$H$2))+((Weekly!$I36*Weekly!$I$2))+((Weekly!$J36*Weekly!$J$2))</f>
        <v>0</v>
      </c>
      <c r="G35" s="80" t="str">
        <f t="shared" si="0"/>
        <v>(0)  $0.00</v>
      </c>
      <c r="H35" s="81">
        <f>SUM((Weekly!$F36))</f>
        <v>0</v>
      </c>
      <c r="I35" s="82">
        <f>Weekly!F36*Weekly!$F$2</f>
        <v>0</v>
      </c>
      <c r="J35" s="82" t="str">
        <f t="shared" si="1"/>
        <v>(0)  $0.00</v>
      </c>
      <c r="K35" s="100">
        <f>SUM((Weekly!$L36)+(Weekly!$M36)+(Weekly!$N36)+(Weekly!$O36)+(Weekly!$P36)+(Weekly!$Q36))</f>
        <v>0</v>
      </c>
      <c r="L35" s="96">
        <f>SUM((Weekly!$L36*Weekly!$L$2)+(Weekly!$M36*Weekly!$M$2))+((Weekly!$N36*Weekly!$N$2))+((Weekly!$O36*Weekly!$O$2)+((Weekly!$P36*Weekly!$P$2)+((Weekly!$Q36*Weekly!$Q$2))))</f>
        <v>0</v>
      </c>
      <c r="M35" s="71" t="str">
        <f t="shared" si="2"/>
        <v>(0)  $0.00</v>
      </c>
      <c r="N35" s="81">
        <f>SUM((Weekly!$E36))</f>
        <v>0</v>
      </c>
      <c r="O35" s="82">
        <f>Weekly!E36*Weekly!$E$2</f>
        <v>0</v>
      </c>
      <c r="P35" s="158" t="str">
        <f t="shared" si="3"/>
        <v xml:space="preserve">(0) </v>
      </c>
      <c r="Q35" s="105"/>
      <c r="R35" s="52"/>
    </row>
    <row r="36" spans="1:19" x14ac:dyDescent="0.2">
      <c r="A36" s="47">
        <f t="shared" si="4"/>
        <v>35</v>
      </c>
      <c r="B36" s="11">
        <f>Weekly!B37</f>
        <v>43702</v>
      </c>
      <c r="C36" s="11">
        <f>Weekly!C37</f>
        <v>43708</v>
      </c>
      <c r="D36" s="15" t="str">
        <f>Weekly!D37</f>
        <v>8/25 - 8/31</v>
      </c>
      <c r="E36" s="74">
        <f>SUM((Weekly!$G37)+(Weekly!$H37)+(Weekly!$I37)+(Weekly!$J37))</f>
        <v>0</v>
      </c>
      <c r="F36" s="67">
        <f>SUM((Weekly!$G37*Weekly!$G$2)+(Weekly!$H37*Weekly!$H$2))+((Weekly!$I37*Weekly!$I$2))+((Weekly!$J37*Weekly!$J$2))</f>
        <v>0</v>
      </c>
      <c r="G36" s="80" t="str">
        <f t="shared" si="0"/>
        <v>(0)  $0.00</v>
      </c>
      <c r="H36" s="81">
        <f>SUM((Weekly!$F37))</f>
        <v>0</v>
      </c>
      <c r="I36" s="82">
        <f>Weekly!F37*Weekly!$F$2</f>
        <v>0</v>
      </c>
      <c r="J36" s="82" t="str">
        <f t="shared" si="1"/>
        <v>(0)  $0.00</v>
      </c>
      <c r="K36" s="100">
        <f>SUM((Weekly!$L37)+(Weekly!$M37)+(Weekly!$N37)+(Weekly!$O37)+(Weekly!$P37)+(Weekly!$Q37))</f>
        <v>0</v>
      </c>
      <c r="L36" s="96">
        <f>SUM((Weekly!$L37*Weekly!$L$2)+(Weekly!$M37*Weekly!$M$2))+((Weekly!$N37*Weekly!$N$2))+((Weekly!$O37*Weekly!$O$2)+((Weekly!$P37*Weekly!$P$2)+((Weekly!$Q37*Weekly!$Q$2))))</f>
        <v>0</v>
      </c>
      <c r="M36" s="71" t="str">
        <f t="shared" si="2"/>
        <v>(0)  $0.00</v>
      </c>
      <c r="N36" s="81">
        <f>SUM((Weekly!$E37))</f>
        <v>0</v>
      </c>
      <c r="O36" s="82">
        <f>Weekly!E37*Weekly!$E$2</f>
        <v>0</v>
      </c>
      <c r="P36" s="158" t="str">
        <f t="shared" si="3"/>
        <v xml:space="preserve">(0) </v>
      </c>
      <c r="Q36" s="105"/>
      <c r="R36" s="52"/>
    </row>
    <row r="37" spans="1:19" x14ac:dyDescent="0.2">
      <c r="A37" s="47">
        <f t="shared" si="4"/>
        <v>36</v>
      </c>
      <c r="B37" s="11">
        <f>Weekly!B38</f>
        <v>43709</v>
      </c>
      <c r="C37" s="11">
        <f>Weekly!C38</f>
        <v>43715</v>
      </c>
      <c r="D37" s="15" t="str">
        <f>Weekly!D38</f>
        <v>9/1 - 9/7</v>
      </c>
      <c r="E37" s="74">
        <f>SUM((Weekly!$G38)+(Weekly!$H38)+(Weekly!$I38)+(Weekly!$J38))</f>
        <v>0</v>
      </c>
      <c r="F37" s="67">
        <f>SUM((Weekly!$G38*Weekly!$G$2)+(Weekly!$H38*Weekly!$H$2))+((Weekly!$I38*Weekly!$I$2))+((Weekly!$J38*Weekly!$J$2))</f>
        <v>0</v>
      </c>
      <c r="G37" s="80" t="str">
        <f t="shared" si="0"/>
        <v>(0)  $0.00</v>
      </c>
      <c r="H37" s="81">
        <f>SUM((Weekly!$F38))</f>
        <v>0</v>
      </c>
      <c r="I37" s="82">
        <f>Weekly!F38*Weekly!$F$2</f>
        <v>0</v>
      </c>
      <c r="J37" s="82" t="str">
        <f t="shared" si="1"/>
        <v>(0)  $0.00</v>
      </c>
      <c r="K37" s="100">
        <f>SUM((Weekly!$L38)+(Weekly!$M38)+(Weekly!$N38)+(Weekly!$O38)+(Weekly!$P38)+(Weekly!$Q38))</f>
        <v>0</v>
      </c>
      <c r="L37" s="96">
        <f>SUM((Weekly!$L38*Weekly!$L$2)+(Weekly!$M38*Weekly!$M$2))+((Weekly!$N38*Weekly!$N$2))+((Weekly!$O38*Weekly!$O$2)+((Weekly!$P38*Weekly!$P$2)+((Weekly!$Q38*Weekly!$Q$2))))</f>
        <v>0</v>
      </c>
      <c r="M37" s="71" t="str">
        <f t="shared" si="2"/>
        <v>(0)  $0.00</v>
      </c>
      <c r="N37" s="81">
        <f>SUM((Weekly!$E38))</f>
        <v>0</v>
      </c>
      <c r="O37" s="82">
        <f>Weekly!E38*Weekly!$E$2</f>
        <v>0</v>
      </c>
      <c r="P37" s="158" t="str">
        <f t="shared" si="3"/>
        <v xml:space="preserve">(0) </v>
      </c>
      <c r="Q37" s="105"/>
      <c r="R37" s="52"/>
    </row>
    <row r="38" spans="1:19" x14ac:dyDescent="0.2">
      <c r="A38" s="47">
        <f t="shared" si="4"/>
        <v>37</v>
      </c>
      <c r="B38" s="11">
        <f>Weekly!B39</f>
        <v>43716</v>
      </c>
      <c r="C38" s="11">
        <f>Weekly!C39</f>
        <v>43722</v>
      </c>
      <c r="D38" s="15" t="str">
        <f>Weekly!D39</f>
        <v>9/8 - 9/14</v>
      </c>
      <c r="E38" s="74">
        <f>SUM((Weekly!$G39)+(Weekly!$H39)+(Weekly!$I39)+(Weekly!$J39))</f>
        <v>0</v>
      </c>
      <c r="F38" s="67">
        <f>SUM((Weekly!$G39*Weekly!$G$2)+(Weekly!$H39*Weekly!$H$2))+((Weekly!$I39*Weekly!$I$2))+((Weekly!$J39*Weekly!$J$2))</f>
        <v>0</v>
      </c>
      <c r="G38" s="80" t="str">
        <f t="shared" si="0"/>
        <v>(0)  $0.00</v>
      </c>
      <c r="H38" s="81">
        <f>SUM((Weekly!$F39))</f>
        <v>0</v>
      </c>
      <c r="I38" s="82">
        <f>Weekly!F39*Weekly!$F$2</f>
        <v>0</v>
      </c>
      <c r="J38" s="82" t="str">
        <f t="shared" si="1"/>
        <v>(0)  $0.00</v>
      </c>
      <c r="K38" s="100">
        <f>SUM((Weekly!$L39)+(Weekly!$M39)+(Weekly!$N39)+(Weekly!$O39)+(Weekly!$P39)+(Weekly!$Q39))</f>
        <v>0</v>
      </c>
      <c r="L38" s="96">
        <f>SUM((Weekly!$L39*Weekly!$L$2)+(Weekly!$M39*Weekly!$M$2))+((Weekly!$N39*Weekly!$N$2))+((Weekly!$O39*Weekly!$O$2)+((Weekly!$P39*Weekly!$P$2)+((Weekly!$Q39*Weekly!$Q$2))))</f>
        <v>0</v>
      </c>
      <c r="M38" s="71" t="str">
        <f t="shared" si="2"/>
        <v>(0)  $0.00</v>
      </c>
      <c r="N38" s="81">
        <f>SUM((Weekly!$E39))</f>
        <v>0</v>
      </c>
      <c r="O38" s="82">
        <f>Weekly!E39*Weekly!$E$2</f>
        <v>0</v>
      </c>
      <c r="P38" s="158" t="str">
        <f t="shared" si="3"/>
        <v xml:space="preserve">(0) </v>
      </c>
      <c r="Q38" s="105"/>
      <c r="R38" s="52"/>
    </row>
    <row r="39" spans="1:19" x14ac:dyDescent="0.2">
      <c r="A39" s="47">
        <f t="shared" si="4"/>
        <v>38</v>
      </c>
      <c r="B39" s="11">
        <f>Weekly!B40</f>
        <v>43723</v>
      </c>
      <c r="C39" s="11">
        <f>Weekly!C40</f>
        <v>43729</v>
      </c>
      <c r="D39" s="15" t="str">
        <f>Weekly!D40</f>
        <v>9/15 - 9/21</v>
      </c>
      <c r="E39" s="74">
        <f>SUM((Weekly!$G40)+(Weekly!$H40)+(Weekly!$I40)+(Weekly!$J40))</f>
        <v>0</v>
      </c>
      <c r="F39" s="67">
        <f>SUM((Weekly!$G40*Weekly!$G$2)+(Weekly!$H40*Weekly!$H$2))+((Weekly!$I40*Weekly!$I$2))+((Weekly!$J40*Weekly!$J$2))</f>
        <v>0</v>
      </c>
      <c r="G39" s="80" t="str">
        <f t="shared" si="0"/>
        <v>(0)  $0.00</v>
      </c>
      <c r="H39" s="81">
        <f>SUM((Weekly!$F40))</f>
        <v>0</v>
      </c>
      <c r="I39" s="82">
        <f>Weekly!F40*Weekly!$F$2</f>
        <v>0</v>
      </c>
      <c r="J39" s="82" t="str">
        <f t="shared" si="1"/>
        <v>(0)  $0.00</v>
      </c>
      <c r="K39" s="100">
        <f>SUM((Weekly!$L40)+(Weekly!$M40)+(Weekly!$N40)+(Weekly!$O40)+(Weekly!$P40)+(Weekly!$Q40))</f>
        <v>0</v>
      </c>
      <c r="L39" s="96">
        <f>SUM((Weekly!$L40*Weekly!$L$2)+(Weekly!$M40*Weekly!$M$2))+((Weekly!$N40*Weekly!$N$2))+((Weekly!$O40*Weekly!$O$2)+((Weekly!$P40*Weekly!$P$2)+((Weekly!$Q40*Weekly!$Q$2))))</f>
        <v>0</v>
      </c>
      <c r="M39" s="71" t="str">
        <f t="shared" si="2"/>
        <v>(0)  $0.00</v>
      </c>
      <c r="N39" s="81">
        <f>SUM((Weekly!$E40))</f>
        <v>0</v>
      </c>
      <c r="O39" s="82">
        <f>Weekly!E40*Weekly!$E$2</f>
        <v>0</v>
      </c>
      <c r="P39" s="158" t="str">
        <f t="shared" si="3"/>
        <v xml:space="preserve">(0) </v>
      </c>
      <c r="Q39" s="105"/>
      <c r="R39" s="52"/>
    </row>
    <row r="40" spans="1:19" x14ac:dyDescent="0.2">
      <c r="A40" s="48">
        <f t="shared" si="4"/>
        <v>39</v>
      </c>
      <c r="B40" s="7">
        <f>Weekly!B41</f>
        <v>43730</v>
      </c>
      <c r="C40" s="7">
        <f>Weekly!C41</f>
        <v>43736</v>
      </c>
      <c r="D40" s="24" t="str">
        <f>Weekly!D41</f>
        <v>9/22 - 9/28</v>
      </c>
      <c r="E40" s="75">
        <f>SUM((Weekly!$G41)+(Weekly!$H41)+(Weekly!$I41)+(Weekly!$J41))</f>
        <v>0</v>
      </c>
      <c r="F40" s="68">
        <f>SUM((Weekly!$G41*Weekly!$G$2)+(Weekly!$H41*Weekly!$H$2))+((Weekly!$I41*Weekly!$I$2))+((Weekly!$J41*Weekly!$J$2))</f>
        <v>0</v>
      </c>
      <c r="G40" s="83" t="str">
        <f t="shared" si="0"/>
        <v>(0)  $0.00</v>
      </c>
      <c r="H40" s="84">
        <f>SUM((Weekly!$F41))</f>
        <v>0</v>
      </c>
      <c r="I40" s="85">
        <f>Weekly!F41*Weekly!$F$2</f>
        <v>0</v>
      </c>
      <c r="J40" s="85" t="str">
        <f t="shared" si="1"/>
        <v>(0)  $0.00</v>
      </c>
      <c r="K40" s="101">
        <f>SUM((Weekly!$L41)+(Weekly!$M41)+(Weekly!$N41)+(Weekly!$O41)+(Weekly!$P41)+(Weekly!$Q41))</f>
        <v>0</v>
      </c>
      <c r="L40" s="97">
        <f>SUM((Weekly!$L41*Weekly!$L$2)+(Weekly!$M41*Weekly!$M$2))+((Weekly!$N41*Weekly!$N$2))+((Weekly!$O41*Weekly!$O$2)+((Weekly!$P41*Weekly!$P$2)+((Weekly!$Q41*Weekly!$Q$2))))</f>
        <v>0</v>
      </c>
      <c r="M40" s="72" t="str">
        <f t="shared" si="2"/>
        <v>(0)  $0.00</v>
      </c>
      <c r="N40" s="84">
        <f>SUM((Weekly!$E41))</f>
        <v>0</v>
      </c>
      <c r="O40" s="85">
        <f>Weekly!E41*Weekly!$E$2</f>
        <v>0</v>
      </c>
      <c r="P40" s="159" t="str">
        <f t="shared" si="3"/>
        <v xml:space="preserve">(0) </v>
      </c>
      <c r="Q40" s="105"/>
      <c r="R40" s="52"/>
    </row>
    <row r="41" spans="1:19" ht="16" thickBot="1" x14ac:dyDescent="0.25">
      <c r="A41" s="46">
        <f t="shared" si="4"/>
        <v>40</v>
      </c>
      <c r="B41" s="29">
        <f>Weekly!B42</f>
        <v>43737</v>
      </c>
      <c r="C41" s="29">
        <f>Weekly!C42</f>
        <v>43743</v>
      </c>
      <c r="D41" s="21" t="str">
        <f>Weekly!D42</f>
        <v>9/29 - 10/5</v>
      </c>
      <c r="E41" s="74">
        <f>SUM((Weekly!$G42)+(Weekly!$H42)+(Weekly!$I42)+(Weekly!$J42))</f>
        <v>0</v>
      </c>
      <c r="F41" s="67">
        <f>SUM((Weekly!$G42*Weekly!$G$2)+(Weekly!$H42*Weekly!$H$2))+((Weekly!$I42*Weekly!$I$2))+((Weekly!$J42*Weekly!$J$2))</f>
        <v>0</v>
      </c>
      <c r="G41" s="80" t="str">
        <f t="shared" si="0"/>
        <v>(0)  $0.00</v>
      </c>
      <c r="H41" s="81">
        <f>SUM((Weekly!$F42))</f>
        <v>0</v>
      </c>
      <c r="I41" s="82">
        <f>Weekly!F42*Weekly!$F$2</f>
        <v>0</v>
      </c>
      <c r="J41" s="79" t="str">
        <f t="shared" si="1"/>
        <v>(0)  $0.00</v>
      </c>
      <c r="K41" s="99">
        <f>SUM((Weekly!$L42)+(Weekly!$M42)+(Weekly!$N42)+(Weekly!$O42)+(Weekly!$P42)+(Weekly!$Q42))</f>
        <v>0</v>
      </c>
      <c r="L41" s="95">
        <f>SUM((Weekly!$L42*Weekly!$L$2)+(Weekly!$M42*Weekly!$M$2))+((Weekly!$N42*Weekly!$N$2))+((Weekly!$O42*Weekly!$O$2)+((Weekly!$P42*Weekly!$P$2)+((Weekly!$Q42*Weekly!$Q$2))))</f>
        <v>0</v>
      </c>
      <c r="M41" s="70" t="str">
        <f t="shared" si="2"/>
        <v>(0)  $0.00</v>
      </c>
      <c r="N41" s="81">
        <f>SUM((Weekly!$E42))</f>
        <v>0</v>
      </c>
      <c r="O41" s="82">
        <f>Weekly!E42*Weekly!$E$2</f>
        <v>0</v>
      </c>
      <c r="P41" s="157" t="str">
        <f t="shared" si="3"/>
        <v xml:space="preserve">(0) </v>
      </c>
      <c r="Q41" s="105"/>
      <c r="R41" s="168" t="s">
        <v>11</v>
      </c>
      <c r="S41" s="168"/>
    </row>
    <row r="42" spans="1:19" x14ac:dyDescent="0.2">
      <c r="A42" s="47">
        <f t="shared" si="4"/>
        <v>41</v>
      </c>
      <c r="B42" s="11">
        <f>Weekly!B43</f>
        <v>43744</v>
      </c>
      <c r="C42" s="11">
        <f>Weekly!C43</f>
        <v>43750</v>
      </c>
      <c r="D42" s="15" t="str">
        <f>Weekly!D43</f>
        <v>10/6 - 10/12</v>
      </c>
      <c r="E42" s="74">
        <f>SUM((Weekly!$G43)+(Weekly!$H43)+(Weekly!$I43)+(Weekly!$J43))</f>
        <v>0</v>
      </c>
      <c r="F42" s="67">
        <f>SUM((Weekly!$G43*Weekly!$G$2)+(Weekly!$H43*Weekly!$H$2))+((Weekly!$I43*Weekly!$I$2))+((Weekly!$J43*Weekly!$J$2))</f>
        <v>0</v>
      </c>
      <c r="G42" s="80" t="str">
        <f t="shared" si="0"/>
        <v>(0)  $0.00</v>
      </c>
      <c r="H42" s="81">
        <f>SUM((Weekly!$F43))</f>
        <v>0</v>
      </c>
      <c r="I42" s="82">
        <f>Weekly!F43*Weekly!$F$2</f>
        <v>0</v>
      </c>
      <c r="J42" s="82" t="str">
        <f t="shared" si="1"/>
        <v>(0)  $0.00</v>
      </c>
      <c r="K42" s="100">
        <f>SUM((Weekly!$L43)+(Weekly!$M43)+(Weekly!$N43)+(Weekly!$O43)+(Weekly!$P43)+(Weekly!$Q43))</f>
        <v>0</v>
      </c>
      <c r="L42" s="96">
        <f>SUM((Weekly!$L43*Weekly!$L$2)+(Weekly!$M43*Weekly!$M$2))+((Weekly!$N43*Weekly!$N$2))+((Weekly!$O43*Weekly!$O$2)+((Weekly!$P43*Weekly!$P$2)+((Weekly!$Q43*Weekly!$Q$2))))</f>
        <v>0</v>
      </c>
      <c r="M42" s="71" t="str">
        <f t="shared" si="2"/>
        <v>(0)  $0.00</v>
      </c>
      <c r="N42" s="81">
        <f>SUM((Weekly!$E43))</f>
        <v>0</v>
      </c>
      <c r="O42" s="82">
        <f>Weekly!E43*Weekly!$E$2</f>
        <v>0</v>
      </c>
      <c r="P42" s="158" t="str">
        <f t="shared" si="3"/>
        <v xml:space="preserve">(0) </v>
      </c>
      <c r="Q42" s="105"/>
      <c r="R42" s="58" t="s">
        <v>5</v>
      </c>
      <c r="S42" s="59">
        <f>IFERROR(AVERAGEIF(F$41:F53,"&lt;&gt;0"),0)</f>
        <v>0</v>
      </c>
    </row>
    <row r="43" spans="1:19" x14ac:dyDescent="0.2">
      <c r="A43" s="47">
        <f t="shared" si="4"/>
        <v>42</v>
      </c>
      <c r="B43" s="11">
        <f>Weekly!B44</f>
        <v>43751</v>
      </c>
      <c r="C43" s="11">
        <f>Weekly!C44</f>
        <v>43757</v>
      </c>
      <c r="D43" s="15" t="str">
        <f>Weekly!D44</f>
        <v>10/13 - 10/19</v>
      </c>
      <c r="E43" s="74">
        <f>SUM((Weekly!$G44)+(Weekly!$H44)+(Weekly!$I44)+(Weekly!$J44))</f>
        <v>0</v>
      </c>
      <c r="F43" s="67">
        <f>SUM((Weekly!$G44*Weekly!$G$2)+(Weekly!$H44*Weekly!$H$2))+((Weekly!$I44*Weekly!$I$2))+((Weekly!$J44*Weekly!$J$2))</f>
        <v>0</v>
      </c>
      <c r="G43" s="80" t="str">
        <f t="shared" si="0"/>
        <v>(0)  $0.00</v>
      </c>
      <c r="H43" s="81">
        <f>SUM((Weekly!$F44))</f>
        <v>0</v>
      </c>
      <c r="I43" s="82">
        <f>Weekly!F44*Weekly!$F$2</f>
        <v>0</v>
      </c>
      <c r="J43" s="82" t="str">
        <f t="shared" si="1"/>
        <v>(0)  $0.00</v>
      </c>
      <c r="K43" s="100">
        <f>SUM((Weekly!$L44)+(Weekly!$M44)+(Weekly!$N44)+(Weekly!$O44)+(Weekly!$P44)+(Weekly!$Q44))</f>
        <v>0</v>
      </c>
      <c r="L43" s="96">
        <f>SUM((Weekly!$L44*Weekly!$L$2)+(Weekly!$M44*Weekly!$M$2))+((Weekly!$N44*Weekly!$N$2))+((Weekly!$O44*Weekly!$O$2)+((Weekly!$P44*Weekly!$P$2)+((Weekly!$Q44*Weekly!$Q$2))))</f>
        <v>0</v>
      </c>
      <c r="M43" s="71" t="str">
        <f t="shared" si="2"/>
        <v>(0)  $0.00</v>
      </c>
      <c r="N43" s="81">
        <f>SUM((Weekly!$E44))</f>
        <v>0</v>
      </c>
      <c r="O43" s="82">
        <f>Weekly!E44*Weekly!$E$2</f>
        <v>0</v>
      </c>
      <c r="P43" s="158" t="str">
        <f t="shared" si="3"/>
        <v xml:space="preserve">(0) </v>
      </c>
      <c r="Q43" s="105"/>
      <c r="R43" s="60" t="s">
        <v>6</v>
      </c>
      <c r="S43" s="61">
        <f>S45/12</f>
        <v>0</v>
      </c>
    </row>
    <row r="44" spans="1:19" x14ac:dyDescent="0.2">
      <c r="A44" s="47">
        <f t="shared" si="4"/>
        <v>43</v>
      </c>
      <c r="B44" s="11">
        <f>Weekly!B45</f>
        <v>43758</v>
      </c>
      <c r="C44" s="11">
        <f>Weekly!C45</f>
        <v>43764</v>
      </c>
      <c r="D44" s="15" t="str">
        <f>Weekly!D45</f>
        <v>10/20 - 10/26</v>
      </c>
      <c r="E44" s="74">
        <f>SUM((Weekly!$G45)+(Weekly!$H45)+(Weekly!$I45)+(Weekly!$J45))</f>
        <v>0</v>
      </c>
      <c r="F44" s="67">
        <f>SUM((Weekly!$G45*Weekly!$G$2)+(Weekly!$H45*Weekly!$H$2))+((Weekly!$I45*Weekly!$I$2))+((Weekly!$J45*Weekly!$J$2))</f>
        <v>0</v>
      </c>
      <c r="G44" s="80" t="str">
        <f t="shared" si="0"/>
        <v>(0)  $0.00</v>
      </c>
      <c r="H44" s="81">
        <f>SUM((Weekly!$F45))</f>
        <v>0</v>
      </c>
      <c r="I44" s="82">
        <f>Weekly!F45*Weekly!$F$2</f>
        <v>0</v>
      </c>
      <c r="J44" s="82" t="str">
        <f t="shared" si="1"/>
        <v>(0)  $0.00</v>
      </c>
      <c r="K44" s="100">
        <f>SUM((Weekly!$L45)+(Weekly!$M45)+(Weekly!$N45)+(Weekly!$O45)+(Weekly!$P45)+(Weekly!$Q45))</f>
        <v>0</v>
      </c>
      <c r="L44" s="96">
        <f>SUM((Weekly!$L45*Weekly!$L$2)+(Weekly!$M45*Weekly!$M$2))+((Weekly!$N45*Weekly!$N$2))+((Weekly!$O45*Weekly!$O$2)+((Weekly!$P45*Weekly!$P$2)+((Weekly!$Q45*Weekly!$Q$2))))</f>
        <v>0</v>
      </c>
      <c r="M44" s="71" t="str">
        <f t="shared" si="2"/>
        <v>(0)  $0.00</v>
      </c>
      <c r="N44" s="81">
        <f>SUM((Weekly!$E45))</f>
        <v>0</v>
      </c>
      <c r="O44" s="82">
        <f>Weekly!E45*Weekly!$E$2</f>
        <v>0</v>
      </c>
      <c r="P44" s="158" t="str">
        <f t="shared" si="3"/>
        <v xml:space="preserve">(0) </v>
      </c>
      <c r="Q44" s="105"/>
      <c r="R44" s="62" t="s">
        <v>7</v>
      </c>
      <c r="S44" s="61">
        <f>S45/4</f>
        <v>0</v>
      </c>
    </row>
    <row r="45" spans="1:19" ht="16" thickBot="1" x14ac:dyDescent="0.25">
      <c r="A45" s="47">
        <f t="shared" si="4"/>
        <v>44</v>
      </c>
      <c r="B45" s="11">
        <f>Weekly!B46</f>
        <v>43765</v>
      </c>
      <c r="C45" s="11">
        <f>Weekly!C46</f>
        <v>43771</v>
      </c>
      <c r="D45" s="15" t="str">
        <f>Weekly!D46</f>
        <v>10/27 - 11/2</v>
      </c>
      <c r="E45" s="74">
        <f>SUM((Weekly!$G46)+(Weekly!$H46)+(Weekly!$I46)+(Weekly!$J46))</f>
        <v>0</v>
      </c>
      <c r="F45" s="67">
        <f>SUM((Weekly!$G46*Weekly!$G$2)+(Weekly!$H46*Weekly!$H$2))+((Weekly!$I46*Weekly!$I$2))+((Weekly!$J46*Weekly!$J$2))</f>
        <v>0</v>
      </c>
      <c r="G45" s="80" t="str">
        <f t="shared" si="0"/>
        <v>(0)  $0.00</v>
      </c>
      <c r="H45" s="81">
        <f>SUM((Weekly!$F46))</f>
        <v>0</v>
      </c>
      <c r="I45" s="82">
        <f>Weekly!F46*Weekly!$F$2</f>
        <v>0</v>
      </c>
      <c r="J45" s="82" t="str">
        <f t="shared" si="1"/>
        <v>(0)  $0.00</v>
      </c>
      <c r="K45" s="100">
        <f>SUM((Weekly!$L46)+(Weekly!$M46)+(Weekly!$N46)+(Weekly!$O46)+(Weekly!$P46)+(Weekly!$Q46))</f>
        <v>0</v>
      </c>
      <c r="L45" s="96">
        <f>SUM((Weekly!$L46*Weekly!$L$2)+(Weekly!$M46*Weekly!$M$2))+((Weekly!$N46*Weekly!$N$2))+((Weekly!$O46*Weekly!$O$2)+((Weekly!$P46*Weekly!$P$2)+((Weekly!$Q46*Weekly!$Q$2))))</f>
        <v>0</v>
      </c>
      <c r="M45" s="71" t="str">
        <f t="shared" si="2"/>
        <v>(0)  $0.00</v>
      </c>
      <c r="N45" s="81">
        <f>SUM((Weekly!$E46))</f>
        <v>0</v>
      </c>
      <c r="O45" s="82">
        <f>Weekly!E46*Weekly!$E$2</f>
        <v>0</v>
      </c>
      <c r="P45" s="158" t="str">
        <f t="shared" si="3"/>
        <v xml:space="preserve">(0) </v>
      </c>
      <c r="Q45" s="105"/>
      <c r="R45" s="63" t="s">
        <v>8</v>
      </c>
      <c r="S45" s="64">
        <f>S42*52</f>
        <v>0</v>
      </c>
    </row>
    <row r="46" spans="1:19" x14ac:dyDescent="0.2">
      <c r="A46" s="47">
        <f t="shared" si="4"/>
        <v>45</v>
      </c>
      <c r="B46" s="11">
        <f>Weekly!B47</f>
        <v>43772</v>
      </c>
      <c r="C46" s="11">
        <f>Weekly!C47</f>
        <v>43778</v>
      </c>
      <c r="D46" s="15" t="str">
        <f>Weekly!D47</f>
        <v>11/3 - 11/9</v>
      </c>
      <c r="E46" s="74">
        <f>SUM((Weekly!$G47)+(Weekly!$H47)+(Weekly!$I47)+(Weekly!$J47))</f>
        <v>0</v>
      </c>
      <c r="F46" s="67">
        <f>SUM((Weekly!$G47*Weekly!$G$2)+(Weekly!$H47*Weekly!$H$2))+((Weekly!$I47*Weekly!$I$2))+((Weekly!$J47*Weekly!$J$2))</f>
        <v>0</v>
      </c>
      <c r="G46" s="80" t="str">
        <f t="shared" si="0"/>
        <v>(0)  $0.00</v>
      </c>
      <c r="H46" s="81">
        <f>SUM((Weekly!$F47))</f>
        <v>0</v>
      </c>
      <c r="I46" s="82">
        <f>Weekly!F47*Weekly!$F$2</f>
        <v>0</v>
      </c>
      <c r="J46" s="82" t="str">
        <f t="shared" si="1"/>
        <v>(0)  $0.00</v>
      </c>
      <c r="K46" s="100">
        <f>SUM((Weekly!$L47)+(Weekly!$M47)+(Weekly!$N47)+(Weekly!$O47)+(Weekly!$P47)+(Weekly!$Q47))</f>
        <v>0</v>
      </c>
      <c r="L46" s="96">
        <f>SUM((Weekly!$L47*Weekly!$L$2)+(Weekly!$M47*Weekly!$M$2))+((Weekly!$N47*Weekly!$N$2))+((Weekly!$O47*Weekly!$O$2)+((Weekly!$P47*Weekly!$P$2)+((Weekly!$Q47*Weekly!$Q$2))))</f>
        <v>0</v>
      </c>
      <c r="M46" s="71" t="str">
        <f t="shared" si="2"/>
        <v>(0)  $0.00</v>
      </c>
      <c r="N46" s="81">
        <f>SUM((Weekly!$E47))</f>
        <v>0</v>
      </c>
      <c r="O46" s="82">
        <f>Weekly!E47*Weekly!$E$2</f>
        <v>0</v>
      </c>
      <c r="P46" s="158" t="str">
        <f t="shared" si="3"/>
        <v xml:space="preserve">(0) </v>
      </c>
      <c r="Q46" s="105"/>
      <c r="R46" s="52"/>
    </row>
    <row r="47" spans="1:19" x14ac:dyDescent="0.2">
      <c r="A47" s="47">
        <f t="shared" si="4"/>
        <v>46</v>
      </c>
      <c r="B47" s="11">
        <f>Weekly!B48</f>
        <v>43779</v>
      </c>
      <c r="C47" s="11">
        <f>Weekly!C48</f>
        <v>43785</v>
      </c>
      <c r="D47" s="15" t="str">
        <f>Weekly!D48</f>
        <v>11/10 - 11/16</v>
      </c>
      <c r="E47" s="74">
        <f>SUM((Weekly!$G48)+(Weekly!$H48)+(Weekly!$I48)+(Weekly!$J48))</f>
        <v>0</v>
      </c>
      <c r="F47" s="67">
        <f>SUM((Weekly!$G48*Weekly!$G$2)+(Weekly!$H48*Weekly!$H$2))+((Weekly!$I48*Weekly!$I$2))+((Weekly!$J48*Weekly!$J$2))</f>
        <v>0</v>
      </c>
      <c r="G47" s="80" t="str">
        <f t="shared" si="0"/>
        <v>(0)  $0.00</v>
      </c>
      <c r="H47" s="81">
        <f>SUM((Weekly!$F48))</f>
        <v>0</v>
      </c>
      <c r="I47" s="82">
        <f>Weekly!F48*Weekly!$F$2</f>
        <v>0</v>
      </c>
      <c r="J47" s="82" t="str">
        <f t="shared" si="1"/>
        <v>(0)  $0.00</v>
      </c>
      <c r="K47" s="100">
        <f>SUM((Weekly!$L48)+(Weekly!$M48)+(Weekly!$N48)+(Weekly!$O48)+(Weekly!$P48)+(Weekly!$Q48))</f>
        <v>0</v>
      </c>
      <c r="L47" s="96">
        <f>SUM((Weekly!$L48*Weekly!$L$2)+(Weekly!$M48*Weekly!$M$2))+((Weekly!$N48*Weekly!$N$2))+((Weekly!$O48*Weekly!$O$2)+((Weekly!$P48*Weekly!$P$2)+((Weekly!$Q48*Weekly!$Q$2))))</f>
        <v>0</v>
      </c>
      <c r="M47" s="71" t="str">
        <f t="shared" si="2"/>
        <v>(0)  $0.00</v>
      </c>
      <c r="N47" s="81">
        <f>SUM((Weekly!$E48))</f>
        <v>0</v>
      </c>
      <c r="O47" s="82">
        <f>Weekly!E48*Weekly!$E$2</f>
        <v>0</v>
      </c>
      <c r="P47" s="158" t="str">
        <f t="shared" si="3"/>
        <v xml:space="preserve">(0) </v>
      </c>
      <c r="Q47" s="105"/>
      <c r="R47" s="52"/>
    </row>
    <row r="48" spans="1:19" x14ac:dyDescent="0.2">
      <c r="A48" s="47">
        <f t="shared" si="4"/>
        <v>47</v>
      </c>
      <c r="B48" s="11">
        <f>Weekly!B49</f>
        <v>43786</v>
      </c>
      <c r="C48" s="11">
        <f>Weekly!C49</f>
        <v>43792</v>
      </c>
      <c r="D48" s="15" t="str">
        <f>Weekly!D49</f>
        <v>11/17 - 11/23</v>
      </c>
      <c r="E48" s="74">
        <f>SUM((Weekly!$G49)+(Weekly!$H49)+(Weekly!$I49)+(Weekly!$J49))</f>
        <v>0</v>
      </c>
      <c r="F48" s="67">
        <f>SUM((Weekly!$G49*Weekly!$G$2)+(Weekly!$H49*Weekly!$H$2))+((Weekly!$I49*Weekly!$I$2))+((Weekly!$J49*Weekly!$J$2))</f>
        <v>0</v>
      </c>
      <c r="G48" s="80" t="str">
        <f t="shared" si="0"/>
        <v>(0)  $0.00</v>
      </c>
      <c r="H48" s="81">
        <f>SUM((Weekly!$F49))</f>
        <v>0</v>
      </c>
      <c r="I48" s="82">
        <f>Weekly!F49*Weekly!$F$2</f>
        <v>0</v>
      </c>
      <c r="J48" s="82" t="str">
        <f t="shared" si="1"/>
        <v>(0)  $0.00</v>
      </c>
      <c r="K48" s="100">
        <f>SUM((Weekly!$L49)+(Weekly!$M49)+(Weekly!$N49)+(Weekly!$O49)+(Weekly!$P49)+(Weekly!$Q49))</f>
        <v>0</v>
      </c>
      <c r="L48" s="96">
        <f>SUM((Weekly!$L49*Weekly!$L$2)+(Weekly!$M49*Weekly!$M$2))+((Weekly!$N49*Weekly!$N$2))+((Weekly!$O49*Weekly!$O$2)+((Weekly!$P49*Weekly!$P$2)+((Weekly!$Q49*Weekly!$Q$2))))</f>
        <v>0</v>
      </c>
      <c r="M48" s="71" t="str">
        <f t="shared" si="2"/>
        <v>(0)  $0.00</v>
      </c>
      <c r="N48" s="81">
        <f>SUM((Weekly!$E49))</f>
        <v>0</v>
      </c>
      <c r="O48" s="82">
        <f>Weekly!E49*Weekly!$E$2</f>
        <v>0</v>
      </c>
      <c r="P48" s="158" t="str">
        <f t="shared" si="3"/>
        <v xml:space="preserve">(0) </v>
      </c>
      <c r="Q48" s="105"/>
      <c r="R48" s="52"/>
    </row>
    <row r="49" spans="1:19" x14ac:dyDescent="0.2">
      <c r="A49" s="47">
        <f t="shared" si="4"/>
        <v>48</v>
      </c>
      <c r="B49" s="11">
        <f>Weekly!B50</f>
        <v>43793</v>
      </c>
      <c r="C49" s="11">
        <f>Weekly!C50</f>
        <v>43799</v>
      </c>
      <c r="D49" s="15" t="str">
        <f>Weekly!D50</f>
        <v>11/24 - 11/30</v>
      </c>
      <c r="E49" s="74">
        <f>SUM((Weekly!$G50)+(Weekly!$H50)+(Weekly!$I50)+(Weekly!$J50))</f>
        <v>0</v>
      </c>
      <c r="F49" s="67">
        <f>SUM((Weekly!$G50*Weekly!$G$2)+(Weekly!$H50*Weekly!$H$2))+((Weekly!$I50*Weekly!$I$2))+((Weekly!$J50*Weekly!$J$2))</f>
        <v>0</v>
      </c>
      <c r="G49" s="80" t="str">
        <f t="shared" si="0"/>
        <v>(0)  $0.00</v>
      </c>
      <c r="H49" s="81">
        <f>SUM((Weekly!$F50))</f>
        <v>0</v>
      </c>
      <c r="I49" s="82">
        <f>Weekly!F50*Weekly!$F$2</f>
        <v>0</v>
      </c>
      <c r="J49" s="82" t="str">
        <f t="shared" si="1"/>
        <v>(0)  $0.00</v>
      </c>
      <c r="K49" s="100">
        <f>SUM((Weekly!$L50)+(Weekly!$M50)+(Weekly!$N50)+(Weekly!$O50)+(Weekly!$P50)+(Weekly!$Q50))</f>
        <v>0</v>
      </c>
      <c r="L49" s="96">
        <f>SUM((Weekly!$L50*Weekly!$L$2)+(Weekly!$M50*Weekly!$M$2))+((Weekly!$N50*Weekly!$N$2))+((Weekly!$O50*Weekly!$O$2)+((Weekly!$P50*Weekly!$P$2)+((Weekly!$Q50*Weekly!$Q$2))))</f>
        <v>0</v>
      </c>
      <c r="M49" s="71" t="str">
        <f t="shared" si="2"/>
        <v>(0)  $0.00</v>
      </c>
      <c r="N49" s="81">
        <f>SUM((Weekly!$E50))</f>
        <v>0</v>
      </c>
      <c r="O49" s="82">
        <f>Weekly!E50*Weekly!$E$2</f>
        <v>0</v>
      </c>
      <c r="P49" s="158" t="str">
        <f t="shared" si="3"/>
        <v xml:space="preserve">(0) </v>
      </c>
      <c r="Q49" s="105"/>
      <c r="R49" s="52"/>
    </row>
    <row r="50" spans="1:19" x14ac:dyDescent="0.2">
      <c r="A50" s="47">
        <f t="shared" si="4"/>
        <v>49</v>
      </c>
      <c r="B50" s="11">
        <f>Weekly!B51</f>
        <v>43800</v>
      </c>
      <c r="C50" s="11">
        <f>Weekly!C51</f>
        <v>43806</v>
      </c>
      <c r="D50" s="15" t="str">
        <f>Weekly!D51</f>
        <v>12/1 - 12/7</v>
      </c>
      <c r="E50" s="74">
        <f>SUM((Weekly!$G51)+(Weekly!$H51)+(Weekly!$I51)+(Weekly!$J51))</f>
        <v>0</v>
      </c>
      <c r="F50" s="67">
        <f>SUM((Weekly!$G51*Weekly!$G$2)+(Weekly!$H51*Weekly!$H$2))+((Weekly!$I51*Weekly!$I$2))+((Weekly!$J51*Weekly!$J$2))</f>
        <v>0</v>
      </c>
      <c r="G50" s="80" t="str">
        <f t="shared" si="0"/>
        <v>(0)  $0.00</v>
      </c>
      <c r="H50" s="81">
        <f>SUM((Weekly!$F51))</f>
        <v>0</v>
      </c>
      <c r="I50" s="82">
        <f>Weekly!F51*Weekly!$F$2</f>
        <v>0</v>
      </c>
      <c r="J50" s="82" t="str">
        <f t="shared" si="1"/>
        <v>(0)  $0.00</v>
      </c>
      <c r="K50" s="100">
        <f>SUM((Weekly!$L51)+(Weekly!$M51)+(Weekly!$N51)+(Weekly!$O51)+(Weekly!$P51)+(Weekly!$Q51))</f>
        <v>0</v>
      </c>
      <c r="L50" s="96">
        <f>SUM((Weekly!$L51*Weekly!$L$2)+(Weekly!$M51*Weekly!$M$2))+((Weekly!$N51*Weekly!$N$2))+((Weekly!$O51*Weekly!$O$2)+((Weekly!$P51*Weekly!$P$2)+((Weekly!$Q51*Weekly!$Q$2))))</f>
        <v>0</v>
      </c>
      <c r="M50" s="71" t="str">
        <f t="shared" si="2"/>
        <v>(0)  $0.00</v>
      </c>
      <c r="N50" s="81">
        <f>SUM((Weekly!$E51))</f>
        <v>0</v>
      </c>
      <c r="O50" s="82">
        <f>Weekly!E51*Weekly!$E$2</f>
        <v>0</v>
      </c>
      <c r="P50" s="158" t="str">
        <f t="shared" si="3"/>
        <v xml:space="preserve">(0) </v>
      </c>
      <c r="Q50" s="105"/>
      <c r="R50" s="52"/>
    </row>
    <row r="51" spans="1:19" x14ac:dyDescent="0.2">
      <c r="A51" s="47">
        <f t="shared" si="4"/>
        <v>50</v>
      </c>
      <c r="B51" s="11">
        <f>Weekly!B52</f>
        <v>43807</v>
      </c>
      <c r="C51" s="11">
        <f>Weekly!C52</f>
        <v>43813</v>
      </c>
      <c r="D51" s="15" t="str">
        <f>Weekly!D52</f>
        <v>12/8 - 12/14</v>
      </c>
      <c r="E51" s="74">
        <f>SUM((Weekly!$G52)+(Weekly!$H52)+(Weekly!$I52)+(Weekly!$J52))</f>
        <v>0</v>
      </c>
      <c r="F51" s="67">
        <f>SUM((Weekly!$G52*Weekly!$G$2)+(Weekly!$H52*Weekly!$H$2))+((Weekly!$I52*Weekly!$I$2))+((Weekly!$J52*Weekly!$J$2))</f>
        <v>0</v>
      </c>
      <c r="G51" s="80" t="str">
        <f t="shared" si="0"/>
        <v>(0)  $0.00</v>
      </c>
      <c r="H51" s="81">
        <f>SUM((Weekly!$F52))</f>
        <v>0</v>
      </c>
      <c r="I51" s="82">
        <f>Weekly!F52*Weekly!$F$2</f>
        <v>0</v>
      </c>
      <c r="J51" s="82" t="str">
        <f t="shared" si="1"/>
        <v>(0)  $0.00</v>
      </c>
      <c r="K51" s="100">
        <f>SUM((Weekly!$L52)+(Weekly!$M52)+(Weekly!$N52)+(Weekly!$O52)+(Weekly!$P52)+(Weekly!$Q52))</f>
        <v>0</v>
      </c>
      <c r="L51" s="96">
        <f>SUM((Weekly!$L52*Weekly!$L$2)+(Weekly!$M52*Weekly!$M$2))+((Weekly!$N52*Weekly!$N$2))+((Weekly!$O52*Weekly!$O$2)+((Weekly!$P52*Weekly!$P$2)+((Weekly!$Q52*Weekly!$Q$2))))</f>
        <v>0</v>
      </c>
      <c r="M51" s="71" t="str">
        <f t="shared" si="2"/>
        <v>(0)  $0.00</v>
      </c>
      <c r="N51" s="81">
        <f>SUM((Weekly!$E52))</f>
        <v>0</v>
      </c>
      <c r="O51" s="82">
        <f>Weekly!E52*Weekly!$E$2</f>
        <v>0</v>
      </c>
      <c r="P51" s="158" t="str">
        <f t="shared" si="3"/>
        <v xml:space="preserve">(0) </v>
      </c>
      <c r="Q51" s="105"/>
      <c r="R51" s="52"/>
    </row>
    <row r="52" spans="1:19" x14ac:dyDescent="0.2">
      <c r="A52" s="47">
        <f t="shared" si="4"/>
        <v>51</v>
      </c>
      <c r="B52" s="11">
        <f>Weekly!B53</f>
        <v>43814</v>
      </c>
      <c r="C52" s="11">
        <f>Weekly!C53</f>
        <v>43820</v>
      </c>
      <c r="D52" s="15" t="str">
        <f>Weekly!D53</f>
        <v>12/15 - 12/21</v>
      </c>
      <c r="E52" s="74">
        <f>SUM((Weekly!$G53)+(Weekly!$H53)+(Weekly!$I53)+(Weekly!$J53))</f>
        <v>0</v>
      </c>
      <c r="F52" s="67">
        <f>SUM((Weekly!$G53*Weekly!$G$2)+(Weekly!$H53*Weekly!$H$2))+((Weekly!$I53*Weekly!$I$2))+((Weekly!$J53*Weekly!$J$2))</f>
        <v>0</v>
      </c>
      <c r="G52" s="80" t="str">
        <f t="shared" si="0"/>
        <v>(0)  $0.00</v>
      </c>
      <c r="H52" s="81">
        <f>SUM((Weekly!$F53))</f>
        <v>0</v>
      </c>
      <c r="I52" s="82">
        <f>Weekly!F53*Weekly!$F$2</f>
        <v>0</v>
      </c>
      <c r="J52" s="82" t="str">
        <f t="shared" si="1"/>
        <v>(0)  $0.00</v>
      </c>
      <c r="K52" s="100">
        <f>SUM((Weekly!$L53)+(Weekly!$M53)+(Weekly!$N53)+(Weekly!$O53)+(Weekly!$P53)+(Weekly!$Q53))</f>
        <v>0</v>
      </c>
      <c r="L52" s="96">
        <f>SUM((Weekly!$L53*Weekly!$L$2)+(Weekly!$M53*Weekly!$M$2))+((Weekly!$N53*Weekly!$N$2))+((Weekly!$O53*Weekly!$O$2)+((Weekly!$P53*Weekly!$P$2)+((Weekly!$Q53*Weekly!$Q$2))))</f>
        <v>0</v>
      </c>
      <c r="M52" s="71" t="str">
        <f t="shared" si="2"/>
        <v>(0)  $0.00</v>
      </c>
      <c r="N52" s="81">
        <f>SUM((Weekly!$E53))</f>
        <v>0</v>
      </c>
      <c r="O52" s="82">
        <f>Weekly!E53*Weekly!$E$2</f>
        <v>0</v>
      </c>
      <c r="P52" s="158" t="str">
        <f t="shared" si="3"/>
        <v xml:space="preserve">(0) </v>
      </c>
      <c r="Q52" s="105"/>
      <c r="R52" s="52"/>
    </row>
    <row r="53" spans="1:19" ht="16" thickBot="1" x14ac:dyDescent="0.25">
      <c r="A53" s="56">
        <f t="shared" si="4"/>
        <v>52</v>
      </c>
      <c r="B53" s="57">
        <f>Weekly!B54</f>
        <v>43821</v>
      </c>
      <c r="C53" s="57">
        <f>Weekly!C54</f>
        <v>43827</v>
      </c>
      <c r="D53" s="66" t="str">
        <f>Weekly!D54</f>
        <v>12/22 - 12/28</v>
      </c>
      <c r="E53" s="76">
        <f>SUM((Weekly!$G54)+(Weekly!$H54)+(Weekly!$I54)+(Weekly!$J54))</f>
        <v>0</v>
      </c>
      <c r="F53" s="69">
        <f>SUM((Weekly!$G54*Weekly!$G$2)+(Weekly!$H54*Weekly!$H$2))+((Weekly!$I54*Weekly!$I$2))+((Weekly!$J54*Weekly!$J$2))</f>
        <v>0</v>
      </c>
      <c r="G53" s="86" t="str">
        <f t="shared" si="0"/>
        <v>(0)  $0.00</v>
      </c>
      <c r="H53" s="87">
        <f>SUM((Weekly!$F54))</f>
        <v>0</v>
      </c>
      <c r="I53" s="88">
        <f>Weekly!F54*Weekly!$F$2</f>
        <v>0</v>
      </c>
      <c r="J53" s="88" t="str">
        <f t="shared" si="1"/>
        <v>(0)  $0.00</v>
      </c>
      <c r="K53" s="102">
        <f>SUM((Weekly!$L54)+(Weekly!$M54)+(Weekly!$N54)+(Weekly!$O54)+(Weekly!$P54)+(Weekly!$Q54))</f>
        <v>0</v>
      </c>
      <c r="L53" s="98">
        <f>SUM((Weekly!$L54*Weekly!$L$2)+(Weekly!$M54*Weekly!$M$2))+((Weekly!$N54*Weekly!$N$2))+((Weekly!$O54*Weekly!$O$2)+((Weekly!$P54*Weekly!$P$2)+((Weekly!$Q54*Weekly!$Q$2))))</f>
        <v>0</v>
      </c>
      <c r="M53" s="89" t="str">
        <f t="shared" si="2"/>
        <v>(0)  $0.00</v>
      </c>
      <c r="N53" s="87">
        <f>SUM((Weekly!$E54))</f>
        <v>0</v>
      </c>
      <c r="O53" s="88">
        <f>Weekly!E54*Weekly!$E$2</f>
        <v>0</v>
      </c>
      <c r="P53" s="160" t="str">
        <f t="shared" si="3"/>
        <v xml:space="preserve">(0) </v>
      </c>
      <c r="Q53" s="105"/>
      <c r="R53" s="52"/>
    </row>
    <row r="54" spans="1:19" customFormat="1" x14ac:dyDescent="0.2">
      <c r="A54" s="187" t="s">
        <v>26</v>
      </c>
      <c r="B54" s="188"/>
      <c r="C54" s="188"/>
      <c r="D54" s="189"/>
      <c r="E54" s="148">
        <f>SUM(E2:E53)</f>
        <v>0</v>
      </c>
      <c r="F54" s="152">
        <f>SUM(F2:F53)</f>
        <v>0</v>
      </c>
      <c r="G54" s="93" t="str">
        <f>"("&amp;TEXT(E54,"#,##0.00")&amp;")  "&amp;TEXT(F54,"$#,##0.00")</f>
        <v>(0.00)  $0.00</v>
      </c>
      <c r="H54" s="149">
        <f>SUM(H2:H53)</f>
        <v>0</v>
      </c>
      <c r="I54" s="152">
        <f>SUM(I2:I53)</f>
        <v>0</v>
      </c>
      <c r="J54" s="93" t="str">
        <f t="shared" si="1"/>
        <v>(0)  $0.00</v>
      </c>
      <c r="K54" s="149">
        <f>SUM(K2:K53)</f>
        <v>0</v>
      </c>
      <c r="L54" s="152">
        <f>SUM(L2:L53)</f>
        <v>0</v>
      </c>
      <c r="M54" s="103" t="str">
        <f t="shared" si="2"/>
        <v>(0)  $0.00</v>
      </c>
      <c r="N54" s="149">
        <f>SUM(N2:N53)</f>
        <v>0</v>
      </c>
      <c r="O54" s="152">
        <f>SUM(O2:O53)</f>
        <v>0</v>
      </c>
      <c r="P54" s="161" t="str">
        <f>"("&amp;(IF(N54="0","0",N54)&amp;") ")</f>
        <v xml:space="preserve">(0) </v>
      </c>
      <c r="Q54" s="105"/>
      <c r="R54" s="50"/>
      <c r="S54" s="43"/>
    </row>
    <row r="55" spans="1:19" customFormat="1" x14ac:dyDescent="0.2">
      <c r="A55" s="169" t="s">
        <v>14</v>
      </c>
      <c r="B55" s="170"/>
      <c r="C55" s="170"/>
      <c r="D55" s="171"/>
      <c r="E55" s="146">
        <f ca="1">IFERROR((AVERAGEIFS(E2:E53,$B$2:$B$53,"&lt;"&amp;TODAY())),0)</f>
        <v>0</v>
      </c>
      <c r="F55" s="153">
        <f ca="1">IFERROR((AVERAGEIFS(F2:F53,$B$2:$B$53,"&lt;"&amp;TODAY())),0)</f>
        <v>0</v>
      </c>
      <c r="G55" s="142" t="str">
        <f t="shared" ref="G55:G57" ca="1" si="5">"("&amp;TEXT(E55,"#,##0.00")&amp;")  "&amp;TEXT(F55,"$#,##0.00")</f>
        <v>(0.00)  $0.00</v>
      </c>
      <c r="H55" s="150">
        <f ca="1">IFERROR((AVERAGEIFS(H2:H53,$B$2:$B$53,"&lt;"&amp;TODAY())),0)</f>
        <v>0</v>
      </c>
      <c r="I55" s="155">
        <f ca="1">IFERROR((AVERAGEIFS(I2:I53,$B$2:$B$53,"&lt;"&amp;TODAY())),0)</f>
        <v>0</v>
      </c>
      <c r="J55" s="142" t="str">
        <f ca="1">"("&amp;TEXT(H55,"#,##0.00")&amp;")  "&amp;TEXT(I55,"$#,##0.00")</f>
        <v>(0.00)  $0.00</v>
      </c>
      <c r="K55" s="150">
        <f ca="1">IFERROR((AVERAGEIFS(K2:K53,$B$2:$B$53,"&lt;"&amp;TODAY())),0)</f>
        <v>0</v>
      </c>
      <c r="L55" s="155">
        <f ca="1">IFERROR((AVERAGEIFS(L2:L53,$B$2:$B$53,"&lt;"&amp;TODAY())),0)</f>
        <v>0</v>
      </c>
      <c r="M55" s="143" t="str">
        <f ca="1">"("&amp;TEXT(K55,"#,##0.00")&amp;")  "&amp;TEXT(L55,"$#,##0.00")</f>
        <v>(0.00)  $0.00</v>
      </c>
      <c r="N55" s="150">
        <f ca="1">IFERROR((AVERAGEIFS(N2:N53,$B$2:$B$53,"&lt;"&amp;TODAY())),0)</f>
        <v>0</v>
      </c>
      <c r="O55" s="155">
        <f ca="1">IFERROR((AVERAGEIFS(O2:O53,$B$2:$B$53,"&lt;"&amp;TODAY())),0)</f>
        <v>0</v>
      </c>
      <c r="P55" s="162" t="str">
        <f ca="1">"("&amp;TEXT(N55,"#,##0.00")&amp;") "</f>
        <v xml:space="preserve">(0.00) </v>
      </c>
      <c r="Q55" s="106"/>
      <c r="R55" s="51"/>
      <c r="S55" s="43"/>
    </row>
    <row r="56" spans="1:19" customFormat="1" x14ac:dyDescent="0.2">
      <c r="A56" s="169" t="s">
        <v>13</v>
      </c>
      <c r="B56" s="170"/>
      <c r="C56" s="170"/>
      <c r="D56" s="171"/>
      <c r="E56" s="146">
        <f ca="1">E57/12</f>
        <v>0</v>
      </c>
      <c r="F56" s="153">
        <f ca="1">F57/12</f>
        <v>0</v>
      </c>
      <c r="G56" s="142" t="str">
        <f t="shared" ca="1" si="5"/>
        <v>(0.00)  $0.00</v>
      </c>
      <c r="H56" s="150">
        <f ca="1">H57/12</f>
        <v>0</v>
      </c>
      <c r="I56" s="155">
        <f ca="1">I57/12</f>
        <v>0</v>
      </c>
      <c r="J56" s="142" t="str">
        <f t="shared" ref="J56:J57" ca="1" si="6">"("&amp;TEXT(H56,"#,##0.00")&amp;")  "&amp;TEXT(I56,"$#,##0.00")</f>
        <v>(0.00)  $0.00</v>
      </c>
      <c r="K56" s="150">
        <f ca="1">K57/12</f>
        <v>0</v>
      </c>
      <c r="L56" s="155">
        <f ca="1">L57/12</f>
        <v>0</v>
      </c>
      <c r="M56" s="143" t="str">
        <f t="shared" ref="M56:M57" ca="1" si="7">"("&amp;TEXT(K56,"#,##0.00")&amp;")  "&amp;TEXT(L56,"$#,##0.00")</f>
        <v>(0.00)  $0.00</v>
      </c>
      <c r="N56" s="150">
        <f ca="1">N57/12</f>
        <v>0</v>
      </c>
      <c r="O56" s="155">
        <f ca="1">O57/12</f>
        <v>0</v>
      </c>
      <c r="P56" s="162" t="str">
        <f t="shared" ref="P56:P57" ca="1" si="8">"("&amp;TEXT(N56,"#,##0.00")&amp;") "</f>
        <v xml:space="preserve">(0.00) </v>
      </c>
      <c r="Q56" s="106"/>
      <c r="R56" s="51"/>
      <c r="S56" s="43"/>
    </row>
    <row r="57" spans="1:19" customFormat="1" ht="16" thickBot="1" x14ac:dyDescent="0.25">
      <c r="A57" s="172" t="s">
        <v>28</v>
      </c>
      <c r="B57" s="173"/>
      <c r="C57" s="173"/>
      <c r="D57" s="174"/>
      <c r="E57" s="147">
        <f ca="1">E55*52</f>
        <v>0</v>
      </c>
      <c r="F57" s="154">
        <f ca="1">F55*52</f>
        <v>0</v>
      </c>
      <c r="G57" s="144" t="str">
        <f t="shared" ca="1" si="5"/>
        <v>(0.00)  $0.00</v>
      </c>
      <c r="H57" s="151">
        <f ca="1">H55*52</f>
        <v>0</v>
      </c>
      <c r="I57" s="156">
        <f ca="1">I55*52</f>
        <v>0</v>
      </c>
      <c r="J57" s="144" t="str">
        <f t="shared" ca="1" si="6"/>
        <v>(0.00)  $0.00</v>
      </c>
      <c r="K57" s="151">
        <f ca="1">K55*52</f>
        <v>0</v>
      </c>
      <c r="L57" s="156">
        <f ca="1">L55*52</f>
        <v>0</v>
      </c>
      <c r="M57" s="145" t="str">
        <f t="shared" ca="1" si="7"/>
        <v>(0.00)  $0.00</v>
      </c>
      <c r="N57" s="151">
        <f ca="1">N55*52</f>
        <v>0</v>
      </c>
      <c r="O57" s="156">
        <f ca="1">O55*52</f>
        <v>0</v>
      </c>
      <c r="P57" s="163" t="str">
        <f t="shared" ca="1" si="8"/>
        <v xml:space="preserve">(0.00) </v>
      </c>
      <c r="Q57" s="107"/>
      <c r="R57" s="51"/>
      <c r="S57" s="43"/>
    </row>
    <row r="58" spans="1:19" x14ac:dyDescent="0.2">
      <c r="A58" s="187" t="s">
        <v>23</v>
      </c>
      <c r="B58" s="188"/>
      <c r="C58" s="188"/>
      <c r="D58" s="189"/>
      <c r="E58" s="53"/>
      <c r="F58" s="53"/>
      <c r="G58" s="175">
        <f ca="1">F55+I55-L55</f>
        <v>0</v>
      </c>
      <c r="H58" s="175"/>
      <c r="I58" s="175"/>
      <c r="J58" s="176"/>
      <c r="K58" s="177"/>
      <c r="L58" s="177"/>
      <c r="M58" s="178"/>
      <c r="N58" s="108"/>
      <c r="O58" s="108"/>
      <c r="P58" s="108"/>
      <c r="Q58" s="108"/>
      <c r="R58" s="51"/>
      <c r="S58" s="42"/>
    </row>
    <row r="59" spans="1:19" x14ac:dyDescent="0.2">
      <c r="A59" s="169" t="s">
        <v>24</v>
      </c>
      <c r="B59" s="170"/>
      <c r="C59" s="170"/>
      <c r="D59" s="171"/>
      <c r="E59" s="54"/>
      <c r="F59" s="54"/>
      <c r="G59" s="179">
        <f ca="1">F56+I56-L56</f>
        <v>0</v>
      </c>
      <c r="H59" s="179"/>
      <c r="I59" s="179"/>
      <c r="J59" s="180"/>
      <c r="K59" s="181"/>
      <c r="L59" s="181"/>
      <c r="M59" s="182"/>
      <c r="N59" s="108"/>
      <c r="O59" s="108"/>
      <c r="P59" s="108"/>
      <c r="Q59" s="108"/>
    </row>
    <row r="60" spans="1:19" ht="16" thickBot="1" x14ac:dyDescent="0.25">
      <c r="A60" s="172" t="s">
        <v>25</v>
      </c>
      <c r="B60" s="173"/>
      <c r="C60" s="173"/>
      <c r="D60" s="174"/>
      <c r="E60" s="55"/>
      <c r="F60" s="55"/>
      <c r="G60" s="183">
        <f ca="1">F57+I57-L57</f>
        <v>0</v>
      </c>
      <c r="H60" s="183"/>
      <c r="I60" s="183"/>
      <c r="J60" s="184"/>
      <c r="K60" s="185"/>
      <c r="L60" s="185"/>
      <c r="M60" s="186"/>
      <c r="N60" s="108"/>
      <c r="O60" s="108"/>
      <c r="P60" s="108"/>
      <c r="Q60" s="108"/>
    </row>
    <row r="61" spans="1:19" x14ac:dyDescent="0.2">
      <c r="D61" s="165"/>
    </row>
    <row r="62" spans="1:19" x14ac:dyDescent="0.2">
      <c r="D62" s="165" t="s">
        <v>29</v>
      </c>
    </row>
  </sheetData>
  <sheetProtection sheet="1" objects="1" scenarios="1" formatCells="0" formatColumns="0" formatRows="0"/>
  <mergeCells count="14">
    <mergeCell ref="A60:D60"/>
    <mergeCell ref="G58:M58"/>
    <mergeCell ref="G59:M59"/>
    <mergeCell ref="G60:M60"/>
    <mergeCell ref="A54:D54"/>
    <mergeCell ref="A55:D55"/>
    <mergeCell ref="A56:D56"/>
    <mergeCell ref="A57:D57"/>
    <mergeCell ref="A58:D58"/>
    <mergeCell ref="R2:S2"/>
    <mergeCell ref="R15:S15"/>
    <mergeCell ref="R28:S28"/>
    <mergeCell ref="R41:S41"/>
    <mergeCell ref="A59:D59"/>
  </mergeCells>
  <conditionalFormatting sqref="G2:M53">
    <cfRule type="expression" dxfId="24" priority="20">
      <formula>$B2&gt;TODAY()</formula>
    </cfRule>
  </conditionalFormatting>
  <conditionalFormatting sqref="D2:M53">
    <cfRule type="expression" dxfId="23" priority="17">
      <formula>$A3=WEEKNUM(NOW())+1</formula>
    </cfRule>
  </conditionalFormatting>
  <conditionalFormatting sqref="G54">
    <cfRule type="expression" dxfId="22" priority="16">
      <formula>$B54&gt;TODAY()</formula>
    </cfRule>
  </conditionalFormatting>
  <conditionalFormatting sqref="G54">
    <cfRule type="expression" dxfId="21" priority="15">
      <formula>$A55=WEEKNUM(NOW())+1</formula>
    </cfRule>
  </conditionalFormatting>
  <conditionalFormatting sqref="J54">
    <cfRule type="expression" dxfId="20" priority="14">
      <formula>$B54&gt;TODAY()</formula>
    </cfRule>
  </conditionalFormatting>
  <conditionalFormatting sqref="J54">
    <cfRule type="expression" dxfId="19" priority="13">
      <formula>$A55=WEEKNUM(NOW())+1</formula>
    </cfRule>
  </conditionalFormatting>
  <conditionalFormatting sqref="M54">
    <cfRule type="expression" dxfId="18" priority="11">
      <formula>$A55=WEEKNUM(NOW())+1</formula>
    </cfRule>
    <cfRule type="expression" dxfId="17" priority="12">
      <formula>$B54&gt;TODAY()</formula>
    </cfRule>
  </conditionalFormatting>
  <conditionalFormatting sqref="N2:P53">
    <cfRule type="expression" dxfId="16" priority="4">
      <formula>$B2&gt;TODAY()</formula>
    </cfRule>
  </conditionalFormatting>
  <conditionalFormatting sqref="N2:P53">
    <cfRule type="expression" dxfId="15" priority="3">
      <formula>$A3=WEEKNUM(NOW())+1</formula>
    </cfRule>
  </conditionalFormatting>
  <conditionalFormatting sqref="P54">
    <cfRule type="expression" dxfId="14" priority="2">
      <formula>$B54&gt;TODAY()</formula>
    </cfRule>
  </conditionalFormatting>
  <conditionalFormatting sqref="P54">
    <cfRule type="expression" dxfId="13" priority="1">
      <formula>$A55=WEEKNUM(NOW())+1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5"/>
  <sheetViews>
    <sheetView topLeftCell="D1" zoomScale="125" zoomScaleNormal="125" zoomScalePageLayoutView="125" workbookViewId="0">
      <pane ySplit="2" topLeftCell="A3" activePane="bottomLeft" state="frozen"/>
      <selection activeCell="D1" sqref="D1"/>
      <selection pane="bottomLeft" activeCell="D1" sqref="D1"/>
    </sheetView>
  </sheetViews>
  <sheetFormatPr baseColWidth="10" defaultColWidth="8.83203125" defaultRowHeight="15" x14ac:dyDescent="0.2"/>
  <cols>
    <col min="1" max="1" width="5" hidden="1" customWidth="1"/>
    <col min="2" max="3" width="6.1640625" hidden="1" customWidth="1"/>
    <col min="4" max="4" width="11.83203125" style="27" customWidth="1"/>
    <col min="5" max="5" width="8.6640625" style="9" bestFit="1" customWidth="1"/>
    <col min="6" max="10" width="8.83203125" style="9"/>
    <col min="11" max="11" width="2.5" style="10" customWidth="1"/>
    <col min="12" max="12" width="8.6640625" style="9" customWidth="1"/>
    <col min="13" max="17" width="8.83203125" style="9" customWidth="1"/>
    <col min="18" max="18" width="2.5" style="10" customWidth="1"/>
  </cols>
  <sheetData>
    <row r="1" spans="1:18" s="9" customFormat="1" ht="32" x14ac:dyDescent="0.2">
      <c r="A1" s="9">
        <f>Daily!D1</f>
        <v>2019</v>
      </c>
      <c r="D1" s="26"/>
      <c r="E1" s="9" t="s">
        <v>16</v>
      </c>
      <c r="F1" s="9" t="s">
        <v>12</v>
      </c>
      <c r="G1" s="9" t="s">
        <v>40</v>
      </c>
      <c r="H1" s="9" t="s">
        <v>39</v>
      </c>
      <c r="I1" s="9" t="s">
        <v>38</v>
      </c>
      <c r="J1" s="9" t="s">
        <v>37</v>
      </c>
      <c r="K1" s="10"/>
      <c r="L1" s="49" t="s">
        <v>21</v>
      </c>
      <c r="M1" s="49" t="s">
        <v>22</v>
      </c>
      <c r="N1" s="49" t="s">
        <v>36</v>
      </c>
      <c r="O1" s="49" t="s">
        <v>35</v>
      </c>
      <c r="P1" s="49" t="s">
        <v>34</v>
      </c>
      <c r="Q1" s="49" t="s">
        <v>33</v>
      </c>
      <c r="R1" s="49"/>
    </row>
    <row r="2" spans="1:18" ht="16" x14ac:dyDescent="0.2">
      <c r="A2" s="7" t="s">
        <v>0</v>
      </c>
      <c r="B2" s="7" t="s">
        <v>18</v>
      </c>
      <c r="C2" s="7" t="s">
        <v>19</v>
      </c>
      <c r="D2" s="8" t="s">
        <v>17</v>
      </c>
      <c r="E2" s="25">
        <v>0</v>
      </c>
      <c r="F2" s="25">
        <v>3</v>
      </c>
      <c r="G2" s="25">
        <v>60</v>
      </c>
      <c r="H2" s="25">
        <v>65</v>
      </c>
      <c r="I2" s="25">
        <v>70</v>
      </c>
      <c r="J2" s="25">
        <v>75</v>
      </c>
      <c r="K2" s="17"/>
      <c r="L2" s="25">
        <v>0</v>
      </c>
      <c r="M2" s="25">
        <v>3</v>
      </c>
      <c r="N2" s="25">
        <v>60</v>
      </c>
      <c r="O2" s="25">
        <v>65</v>
      </c>
      <c r="P2" s="25">
        <v>70</v>
      </c>
      <c r="Q2" s="25">
        <v>75</v>
      </c>
      <c r="R2" s="17"/>
    </row>
    <row r="3" spans="1:18" x14ac:dyDescent="0.2">
      <c r="A3" s="4">
        <v>1</v>
      </c>
      <c r="B3" s="11">
        <f>(DATE($A$1,1,1) - WEEKDAY(DATE($A$1,1,1),1) + (A3-1)*7 + 1)</f>
        <v>43464</v>
      </c>
      <c r="C3" s="11">
        <f>(DATE($A$1,1,1) - WEEKDAY(DATE($A$1,1,1),1) + (A3-1)*7 + 7)</f>
        <v>43470</v>
      </c>
      <c r="D3" s="15" t="str">
        <f>TEXT(B3,"m/d")&amp;" - "&amp;TEXT(C3,"m/d")</f>
        <v>12/30 - 1/5</v>
      </c>
      <c r="E3" s="33" t="str">
        <f>IF(SUMIFS(Daily!E$3:E$366,Daily!$B$3:$B$366,INDEX(Daily!$B:$B,3+((ROW(1:1)-1)*7)))=0,"0",SUMIFS(Daily!E$3:E$366,Daily!$B$3:$B$366,INDEX(Daily!$B:$B,3+((ROW(1:1)-1)*7))))</f>
        <v>0</v>
      </c>
      <c r="F3" s="34" t="str">
        <f>IF(SUMIFS(Daily!F$3:F$366,Daily!$B$3:$B$366,INDEX(Daily!$B:$B,3+((ROW(1:1)-1)*7)))=0,"0",SUMIFS(Daily!F$3:F$366,Daily!$B$3:$B$366,INDEX(Daily!$B:$B,3+((ROW(1:1)-1)*7))))</f>
        <v>0</v>
      </c>
      <c r="G3" s="34" t="str">
        <f>IF(SUMIFS(Daily!G$3:G$366,Daily!$B$3:$B$366,INDEX(Daily!$B:$B,3+((ROW(1:1)-1)*7)))=0,"0",SUMIFS(Daily!G$3:G$366,Daily!$B$3:$B$366,INDEX(Daily!$B:$B,3+((ROW(1:1)-1)*7))))</f>
        <v>0</v>
      </c>
      <c r="H3" s="34" t="str">
        <f>IF(SUMIFS(Daily!H$3:H$366,Daily!$B$3:$B$366,INDEX(Daily!$B:$B,3+((ROW(1:1)-1)*7)))=0,"0",SUMIFS(Daily!H$3:H$366,Daily!$B$3:$B$366,INDEX(Daily!$B:$B,3+((ROW(1:1)-1)*7))))</f>
        <v>0</v>
      </c>
      <c r="I3" s="34" t="str">
        <f>IF(SUMIFS(Daily!I$3:I$366,Daily!$B$3:$B$366,INDEX(Daily!$B:$B,3+((ROW(1:1)-1)*7)))=0,"0",SUMIFS(Daily!I$3:I$366,Daily!$B$3:$B$366,INDEX(Daily!$B:$B,3+((ROW(1:1)-1)*7))))</f>
        <v>0</v>
      </c>
      <c r="J3" s="35" t="str">
        <f>IF(SUMIFS(Daily!J$3:J$366,Daily!$B$3:$B$366,INDEX(Daily!$B:$B,3+((ROW(1:1)-1)*7)))=0,"0",SUMIFS(Daily!J$3:J$366,Daily!$B$3:$B$366,INDEX(Daily!$B:$B,3+((ROW(1:1)-1)*7))))</f>
        <v>0</v>
      </c>
      <c r="K3" s="104"/>
      <c r="L3" s="33" t="str">
        <f>IF(SUMIFS(Sick!E$3:E$366,Sick!$B$3:$B$366,INDEX(Sick!$B:$B,3+((ROW(1:1)-1)*7)))=0,"0",SUMIFS(Sick!E$3:E$366,Sick!$B$3:$B$366,INDEX(Sick!$B:$B,3+((ROW(1:1)-1)*7))))</f>
        <v>0</v>
      </c>
      <c r="M3" s="34" t="str">
        <f>IF(SUMIFS(Sick!F$3:F$366,Sick!$B$3:$B$366,INDEX(Sick!$B:$B,3+((ROW(1:1)-1)*7)))=0,"0",SUMIFS(Sick!F$3:F$366,Sick!$B$3:$B$366,INDEX(Sick!$B:$B,3+((ROW(1:1)-1)*7))))</f>
        <v>0</v>
      </c>
      <c r="N3" s="34" t="str">
        <f>IF(SUMIFS(Sick!G$3:G$366,Sick!$B$3:$B$366,INDEX(Sick!$B:$B,3+((ROW(1:1)-1)*7)))=0,"0",SUMIFS(Sick!G$3:G$366,Sick!$B$3:$B$366,INDEX(Sick!$B:$B,3+((ROW(1:1)-1)*7))))</f>
        <v>0</v>
      </c>
      <c r="O3" s="34" t="str">
        <f>IF(SUMIFS(Sick!H$3:H$366,Sick!$B$3:$B$366,INDEX(Sick!$B:$B,3+((ROW(1:1)-1)*7)))=0,"0",SUMIFS(Sick!H$3:H$366,Sick!$B$3:$B$366,INDEX(Sick!$B:$B,3+((ROW(1:1)-1)*7))))</f>
        <v>0</v>
      </c>
      <c r="P3" s="34" t="str">
        <f>IF(SUMIFS(Sick!I$3:I$366,Sick!$B$3:$B$366,INDEX(Sick!$B:$B,3+((ROW(1:1)-1)*7)))=0,"0",SUMIFS(Sick!I$3:I$366,Sick!$B$3:$B$366,INDEX(Sick!$B:$B,3+((ROW(1:1)-1)*7))))</f>
        <v>0</v>
      </c>
      <c r="Q3" s="35" t="str">
        <f>IF(SUMIFS(Sick!J$3:J$366,Sick!$B$3:$B$366,INDEX(Sick!$B:$B,3+((ROW(1:1)-1)*7)))=0,"0",SUMIFS(Sick!J$3:J$366,Sick!$B$3:$B$366,INDEX(Sick!$B:$B,3+((ROW(1:1)-1)*7))))</f>
        <v>0</v>
      </c>
      <c r="R3" s="104"/>
    </row>
    <row r="4" spans="1:18" x14ac:dyDescent="0.2">
      <c r="A4" s="4">
        <f>A3+1</f>
        <v>2</v>
      </c>
      <c r="B4" s="11">
        <f t="shared" ref="B4:B54" si="0">(DATE($A$1,1,1) - WEEKDAY(DATE($A$1,1,1),1) + (A4-1)*7 + 1)</f>
        <v>43471</v>
      </c>
      <c r="C4" s="11">
        <f t="shared" ref="C4:C54" si="1">(DATE($A$1,1,1) - WEEKDAY(DATE($A$1,1,1),1) + (A4-1)*7 + 7)</f>
        <v>43477</v>
      </c>
      <c r="D4" s="15" t="str">
        <f t="shared" ref="D4:D54" si="2">TEXT(B4,"m/d")&amp;" - "&amp;TEXT(C4,"m/d")</f>
        <v>1/6 - 1/12</v>
      </c>
      <c r="E4" s="30" t="str">
        <f>IF(SUMIFS(Daily!E$3:E$366,Daily!$B$3:$B$366,INDEX(Daily!$B:$B,3+((ROW(2:2)-1)*7)))=0,"0",SUMIFS(Daily!E$3:E$366,Daily!$B$3:$B$366,INDEX(Daily!$B:$B,3+((ROW(2:2)-1)*7))))</f>
        <v>0</v>
      </c>
      <c r="F4" s="31" t="str">
        <f>IF(SUMIFS(Daily!F$3:F$366,Daily!$B$3:$B$366,INDEX(Daily!$B:$B,3+((ROW(2:2)-1)*7)))=0,"0",SUMIFS(Daily!F$3:F$366,Daily!$B$3:$B$366,INDEX(Daily!$B:$B,3+((ROW(2:2)-1)*7))))</f>
        <v>0</v>
      </c>
      <c r="G4" s="31" t="str">
        <f>IF(SUMIFS(Daily!G$3:G$366,Daily!$B$3:$B$366,INDEX(Daily!$B:$B,3+((ROW(2:2)-1)*7)))=0,"0",SUMIFS(Daily!G$3:G$366,Daily!$B$3:$B$366,INDEX(Daily!$B:$B,3+((ROW(2:2)-1)*7))))</f>
        <v>0</v>
      </c>
      <c r="H4" s="31" t="str">
        <f>IF(SUMIFS(Daily!H$3:H$366,Daily!$B$3:$B$366,INDEX(Daily!$B:$B,3+((ROW(2:2)-1)*7)))=0,"0",SUMIFS(Daily!H$3:H$366,Daily!$B$3:$B$366,INDEX(Daily!$B:$B,3+((ROW(2:2)-1)*7))))</f>
        <v>0</v>
      </c>
      <c r="I4" s="31" t="str">
        <f>IF(SUMIFS(Daily!I$3:I$366,Daily!$B$3:$B$366,INDEX(Daily!$B:$B,3+((ROW(2:2)-1)*7)))=0,"0",SUMIFS(Daily!I$3:I$366,Daily!$B$3:$B$366,INDEX(Daily!$B:$B,3+((ROW(2:2)-1)*7))))</f>
        <v>0</v>
      </c>
      <c r="J4" s="36" t="str">
        <f>IF(SUMIFS(Daily!J$3:J$366,Daily!$B$3:$B$366,INDEX(Daily!$B:$B,3+((ROW(2:2)-1)*7)))=0,"0",SUMIFS(Daily!J$3:J$366,Daily!$B$3:$B$366,INDEX(Daily!$B:$B,3+((ROW(2:2)-1)*7))))</f>
        <v>0</v>
      </c>
      <c r="K4" s="104"/>
      <c r="L4" s="30" t="str">
        <f>IF(SUMIFS(Sick!E$3:E$366,Sick!$B$3:$B$366,INDEX(Sick!$B:$B,3+((ROW(2:2)-1)*7)))=0,"0",SUMIFS(Sick!E$3:E$366,Sick!$B$3:$B$366,INDEX(Sick!$B:$B,3+((ROW(2:2)-1)*7))))</f>
        <v>0</v>
      </c>
      <c r="M4" s="31" t="str">
        <f>IF(SUMIFS(Sick!F$3:F$366,Sick!$B$3:$B$366,INDEX(Sick!$B:$B,3+((ROW(2:2)-1)*7)))=0,"0",SUMIFS(Sick!F$3:F$366,Sick!$B$3:$B$366,INDEX(Sick!$B:$B,3+((ROW(2:2)-1)*7))))</f>
        <v>0</v>
      </c>
      <c r="N4" s="31" t="str">
        <f>IF(SUMIFS(Sick!G$3:G$366,Sick!$B$3:$B$366,INDEX(Sick!$B:$B,3+((ROW(2:2)-1)*7)))=0,"0",SUMIFS(Sick!G$3:G$366,Sick!$B$3:$B$366,INDEX(Sick!$B:$B,3+((ROW(2:2)-1)*7))))</f>
        <v>0</v>
      </c>
      <c r="O4" s="31" t="str">
        <f>IF(SUMIFS(Sick!H$3:H$366,Sick!$B$3:$B$366,INDEX(Sick!$B:$B,3+((ROW(2:2)-1)*7)))=0,"0",SUMIFS(Sick!H$3:H$366,Sick!$B$3:$B$366,INDEX(Sick!$B:$B,3+((ROW(2:2)-1)*7))))</f>
        <v>0</v>
      </c>
      <c r="P4" s="31" t="str">
        <f>IF(SUMIFS(Sick!I$3:I$366,Sick!$B$3:$B$366,INDEX(Sick!$B:$B,3+((ROW(2:2)-1)*7)))=0,"0",SUMIFS(Sick!I$3:I$366,Sick!$B$3:$B$366,INDEX(Sick!$B:$B,3+((ROW(2:2)-1)*7))))</f>
        <v>0</v>
      </c>
      <c r="Q4" s="36" t="str">
        <f>IF(SUMIFS(Sick!J$3:J$366,Sick!$B$3:$B$366,INDEX(Sick!$B:$B,3+((ROW(2:2)-1)*7)))=0,"0",SUMIFS(Sick!J$3:J$366,Sick!$B$3:$B$366,INDEX(Sick!$B:$B,3+((ROW(2:2)-1)*7))))</f>
        <v>0</v>
      </c>
      <c r="R4" s="104"/>
    </row>
    <row r="5" spans="1:18" x14ac:dyDescent="0.2">
      <c r="A5" s="4">
        <f t="shared" ref="A5:A54" si="3">A4+1</f>
        <v>3</v>
      </c>
      <c r="B5" s="11">
        <f t="shared" si="0"/>
        <v>43478</v>
      </c>
      <c r="C5" s="11">
        <f t="shared" si="1"/>
        <v>43484</v>
      </c>
      <c r="D5" s="15" t="str">
        <f t="shared" si="2"/>
        <v>1/13 - 1/19</v>
      </c>
      <c r="E5" s="30" t="str">
        <f>IF(SUMIFS(Daily!E$3:E$366,Daily!$B$3:$B$366,INDEX(Daily!$B:$B,3+((ROW(3:3)-1)*7)))=0,"0",SUMIFS(Daily!E$3:E$366,Daily!$B$3:$B$366,INDEX(Daily!$B:$B,3+((ROW(3:3)-1)*7))))</f>
        <v>0</v>
      </c>
      <c r="F5" s="31" t="str">
        <f>IF(SUMIFS(Daily!F$3:F$366,Daily!$B$3:$B$366,INDEX(Daily!$B:$B,3+((ROW(3:3)-1)*7)))=0,"0",SUMIFS(Daily!F$3:F$366,Daily!$B$3:$B$366,INDEX(Daily!$B:$B,3+((ROW(3:3)-1)*7))))</f>
        <v>0</v>
      </c>
      <c r="G5" s="31" t="str">
        <f>IF(SUMIFS(Daily!G$3:G$366,Daily!$B$3:$B$366,INDEX(Daily!$B:$B,3+((ROW(3:3)-1)*7)))=0,"0",SUMIFS(Daily!G$3:G$366,Daily!$B$3:$B$366,INDEX(Daily!$B:$B,3+((ROW(3:3)-1)*7))))</f>
        <v>0</v>
      </c>
      <c r="H5" s="31" t="str">
        <f>IF(SUMIFS(Daily!H$3:H$366,Daily!$B$3:$B$366,INDEX(Daily!$B:$B,3+((ROW(3:3)-1)*7)))=0,"0",SUMIFS(Daily!H$3:H$366,Daily!$B$3:$B$366,INDEX(Daily!$B:$B,3+((ROW(3:3)-1)*7))))</f>
        <v>0</v>
      </c>
      <c r="I5" s="31" t="str">
        <f>IF(SUMIFS(Daily!I$3:I$366,Daily!$B$3:$B$366,INDEX(Daily!$B:$B,3+((ROW(3:3)-1)*7)))=0,"0",SUMIFS(Daily!I$3:I$366,Daily!$B$3:$B$366,INDEX(Daily!$B:$B,3+((ROW(3:3)-1)*7))))</f>
        <v>0</v>
      </c>
      <c r="J5" s="36" t="str">
        <f>IF(SUMIFS(Daily!J$3:J$366,Daily!$B$3:$B$366,INDEX(Daily!$B:$B,3+((ROW(3:3)-1)*7)))=0,"0",SUMIFS(Daily!J$3:J$366,Daily!$B$3:$B$366,INDEX(Daily!$B:$B,3+((ROW(3:3)-1)*7))))</f>
        <v>0</v>
      </c>
      <c r="K5" s="104"/>
      <c r="L5" s="30" t="str">
        <f>IF(SUMIFS(Sick!E$3:E$366,Sick!$B$3:$B$366,INDEX(Sick!$B:$B,3+((ROW(3:3)-1)*7)))=0,"0",SUMIFS(Sick!E$3:E$366,Sick!$B$3:$B$366,INDEX(Sick!$B:$B,3+((ROW(3:3)-1)*7))))</f>
        <v>0</v>
      </c>
      <c r="M5" s="31" t="str">
        <f>IF(SUMIFS(Sick!F$3:F$366,Sick!$B$3:$B$366,INDEX(Sick!$B:$B,3+((ROW(3:3)-1)*7)))=0,"0",SUMIFS(Sick!F$3:F$366,Sick!$B$3:$B$366,INDEX(Sick!$B:$B,3+((ROW(3:3)-1)*7))))</f>
        <v>0</v>
      </c>
      <c r="N5" s="31" t="str">
        <f>IF(SUMIFS(Sick!G$3:G$366,Sick!$B$3:$B$366,INDEX(Sick!$B:$B,3+((ROW(3:3)-1)*7)))=0,"0",SUMIFS(Sick!G$3:G$366,Sick!$B$3:$B$366,INDEX(Sick!$B:$B,3+((ROW(3:3)-1)*7))))</f>
        <v>0</v>
      </c>
      <c r="O5" s="31" t="str">
        <f>IF(SUMIFS(Sick!H$3:H$366,Sick!$B$3:$B$366,INDEX(Sick!$B:$B,3+((ROW(3:3)-1)*7)))=0,"0",SUMIFS(Sick!H$3:H$366,Sick!$B$3:$B$366,INDEX(Sick!$B:$B,3+((ROW(3:3)-1)*7))))</f>
        <v>0</v>
      </c>
      <c r="P5" s="31" t="str">
        <f>IF(SUMIFS(Sick!I$3:I$366,Sick!$B$3:$B$366,INDEX(Sick!$B:$B,3+((ROW(3:3)-1)*7)))=0,"0",SUMIFS(Sick!I$3:I$366,Sick!$B$3:$B$366,INDEX(Sick!$B:$B,3+((ROW(3:3)-1)*7))))</f>
        <v>0</v>
      </c>
      <c r="Q5" s="36" t="str">
        <f>IF(SUMIFS(Sick!J$3:J$366,Sick!$B$3:$B$366,INDEX(Sick!$B:$B,3+((ROW(3:3)-1)*7)))=0,"0",SUMIFS(Sick!J$3:J$366,Sick!$B$3:$B$366,INDEX(Sick!$B:$B,3+((ROW(3:3)-1)*7))))</f>
        <v>0</v>
      </c>
      <c r="R5" s="104"/>
    </row>
    <row r="6" spans="1:18" x14ac:dyDescent="0.2">
      <c r="A6" s="4">
        <f t="shared" si="3"/>
        <v>4</v>
      </c>
      <c r="B6" s="11">
        <f t="shared" si="0"/>
        <v>43485</v>
      </c>
      <c r="C6" s="11">
        <f t="shared" si="1"/>
        <v>43491</v>
      </c>
      <c r="D6" s="15" t="str">
        <f t="shared" si="2"/>
        <v>1/20 - 1/26</v>
      </c>
      <c r="E6" s="30" t="str">
        <f>IF(SUMIFS(Daily!E$3:E$366,Daily!$B$3:$B$366,INDEX(Daily!$B:$B,3+((ROW(4:4)-1)*7)))=0,"0",SUMIFS(Daily!E$3:E$366,Daily!$B$3:$B$366,INDEX(Daily!$B:$B,3+((ROW(4:4)-1)*7))))</f>
        <v>0</v>
      </c>
      <c r="F6" s="31" t="str">
        <f>IF(SUMIFS(Daily!F$3:F$366,Daily!$B$3:$B$366,INDEX(Daily!$B:$B,3+((ROW(4:4)-1)*7)))=0,"0",SUMIFS(Daily!F$3:F$366,Daily!$B$3:$B$366,INDEX(Daily!$B:$B,3+((ROW(4:4)-1)*7))))</f>
        <v>0</v>
      </c>
      <c r="G6" s="31" t="str">
        <f>IF(SUMIFS(Daily!G$3:G$366,Daily!$B$3:$B$366,INDEX(Daily!$B:$B,3+((ROW(4:4)-1)*7)))=0,"0",SUMIFS(Daily!G$3:G$366,Daily!$B$3:$B$366,INDEX(Daily!$B:$B,3+((ROW(4:4)-1)*7))))</f>
        <v>0</v>
      </c>
      <c r="H6" s="31" t="str">
        <f>IF(SUMIFS(Daily!H$3:H$366,Daily!$B$3:$B$366,INDEX(Daily!$B:$B,3+((ROW(4:4)-1)*7)))=0,"0",SUMIFS(Daily!H$3:H$366,Daily!$B$3:$B$366,INDEX(Daily!$B:$B,3+((ROW(4:4)-1)*7))))</f>
        <v>0</v>
      </c>
      <c r="I6" s="31" t="str">
        <f>IF(SUMIFS(Daily!I$3:I$366,Daily!$B$3:$B$366,INDEX(Daily!$B:$B,3+((ROW(4:4)-1)*7)))=0,"0",SUMIFS(Daily!I$3:I$366,Daily!$B$3:$B$366,INDEX(Daily!$B:$B,3+((ROW(4:4)-1)*7))))</f>
        <v>0</v>
      </c>
      <c r="J6" s="36" t="str">
        <f>IF(SUMIFS(Daily!J$3:J$366,Daily!$B$3:$B$366,INDEX(Daily!$B:$B,3+((ROW(4:4)-1)*7)))=0,"0",SUMIFS(Daily!J$3:J$366,Daily!$B$3:$B$366,INDEX(Daily!$B:$B,3+((ROW(4:4)-1)*7))))</f>
        <v>0</v>
      </c>
      <c r="K6" s="104"/>
      <c r="L6" s="30" t="str">
        <f>IF(SUMIFS(Sick!E$3:E$366,Sick!$B$3:$B$366,INDEX(Sick!$B:$B,3+((ROW(4:4)-1)*7)))=0,"0",SUMIFS(Sick!E$3:E$366,Sick!$B$3:$B$366,INDEX(Sick!$B:$B,3+((ROW(4:4)-1)*7))))</f>
        <v>0</v>
      </c>
      <c r="M6" s="31" t="str">
        <f>IF(SUMIFS(Sick!F$3:F$366,Sick!$B$3:$B$366,INDEX(Sick!$B:$B,3+((ROW(4:4)-1)*7)))=0,"0",SUMIFS(Sick!F$3:F$366,Sick!$B$3:$B$366,INDEX(Sick!$B:$B,3+((ROW(4:4)-1)*7))))</f>
        <v>0</v>
      </c>
      <c r="N6" s="31" t="str">
        <f>IF(SUMIFS(Sick!G$3:G$366,Sick!$B$3:$B$366,INDEX(Sick!$B:$B,3+((ROW(4:4)-1)*7)))=0,"0",SUMIFS(Sick!G$3:G$366,Sick!$B$3:$B$366,INDEX(Sick!$B:$B,3+((ROW(4:4)-1)*7))))</f>
        <v>0</v>
      </c>
      <c r="O6" s="31" t="str">
        <f>IF(SUMIFS(Sick!H$3:H$366,Sick!$B$3:$B$366,INDEX(Sick!$B:$B,3+((ROW(4:4)-1)*7)))=0,"0",SUMIFS(Sick!H$3:H$366,Sick!$B$3:$B$366,INDEX(Sick!$B:$B,3+((ROW(4:4)-1)*7))))</f>
        <v>0</v>
      </c>
      <c r="P6" s="31" t="str">
        <f>IF(SUMIFS(Sick!I$3:I$366,Sick!$B$3:$B$366,INDEX(Sick!$B:$B,3+((ROW(4:4)-1)*7)))=0,"0",SUMIFS(Sick!I$3:I$366,Sick!$B$3:$B$366,INDEX(Sick!$B:$B,3+((ROW(4:4)-1)*7))))</f>
        <v>0</v>
      </c>
      <c r="Q6" s="36" t="str">
        <f>IF(SUMIFS(Sick!J$3:J$366,Sick!$B$3:$B$366,INDEX(Sick!$B:$B,3+((ROW(4:4)-1)*7)))=0,"0",SUMIFS(Sick!J$3:J$366,Sick!$B$3:$B$366,INDEX(Sick!$B:$B,3+((ROW(4:4)-1)*7))))</f>
        <v>0</v>
      </c>
      <c r="R6" s="104"/>
    </row>
    <row r="7" spans="1:18" x14ac:dyDescent="0.2">
      <c r="A7" s="4">
        <f t="shared" si="3"/>
        <v>5</v>
      </c>
      <c r="B7" s="11">
        <f t="shared" si="0"/>
        <v>43492</v>
      </c>
      <c r="C7" s="11">
        <f t="shared" si="1"/>
        <v>43498</v>
      </c>
      <c r="D7" s="15" t="str">
        <f t="shared" si="2"/>
        <v>1/27 - 2/2</v>
      </c>
      <c r="E7" s="30" t="str">
        <f>IF(SUMIFS(Daily!E$3:E$366,Daily!$B$3:$B$366,INDEX(Daily!$B:$B,3+((ROW(5:5)-1)*7)))=0,"0",SUMIFS(Daily!E$3:E$366,Daily!$B$3:$B$366,INDEX(Daily!$B:$B,3+((ROW(5:5)-1)*7))))</f>
        <v>0</v>
      </c>
      <c r="F7" s="31" t="str">
        <f>IF(SUMIFS(Daily!F$3:F$366,Daily!$B$3:$B$366,INDEX(Daily!$B:$B,3+((ROW(5:5)-1)*7)))=0,"0",SUMIFS(Daily!F$3:F$366,Daily!$B$3:$B$366,INDEX(Daily!$B:$B,3+((ROW(5:5)-1)*7))))</f>
        <v>0</v>
      </c>
      <c r="G7" s="31" t="str">
        <f>IF(SUMIFS(Daily!G$3:G$366,Daily!$B$3:$B$366,INDEX(Daily!$B:$B,3+((ROW(5:5)-1)*7)))=0,"0",SUMIFS(Daily!G$3:G$366,Daily!$B$3:$B$366,INDEX(Daily!$B:$B,3+((ROW(5:5)-1)*7))))</f>
        <v>0</v>
      </c>
      <c r="H7" s="31" t="str">
        <f>IF(SUMIFS(Daily!H$3:H$366,Daily!$B$3:$B$366,INDEX(Daily!$B:$B,3+((ROW(5:5)-1)*7)))=0,"0",SUMIFS(Daily!H$3:H$366,Daily!$B$3:$B$366,INDEX(Daily!$B:$B,3+((ROW(5:5)-1)*7))))</f>
        <v>0</v>
      </c>
      <c r="I7" s="31" t="str">
        <f>IF(SUMIFS(Daily!I$3:I$366,Daily!$B$3:$B$366,INDEX(Daily!$B:$B,3+((ROW(5:5)-1)*7)))=0,"0",SUMIFS(Daily!I$3:I$366,Daily!$B$3:$B$366,INDEX(Daily!$B:$B,3+((ROW(5:5)-1)*7))))</f>
        <v>0</v>
      </c>
      <c r="J7" s="36" t="str">
        <f>IF(SUMIFS(Daily!J$3:J$366,Daily!$B$3:$B$366,INDEX(Daily!$B:$B,3+((ROW(5:5)-1)*7)))=0,"0",SUMIFS(Daily!J$3:J$366,Daily!$B$3:$B$366,INDEX(Daily!$B:$B,3+((ROW(5:5)-1)*7))))</f>
        <v>0</v>
      </c>
      <c r="K7" s="104"/>
      <c r="L7" s="30" t="str">
        <f>IF(SUMIFS(Sick!E$3:E$366,Sick!$B$3:$B$366,INDEX(Sick!$B:$B,3+((ROW(5:5)-1)*7)))=0,"0",SUMIFS(Sick!E$3:E$366,Sick!$B$3:$B$366,INDEX(Sick!$B:$B,3+((ROW(5:5)-1)*7))))</f>
        <v>0</v>
      </c>
      <c r="M7" s="31" t="str">
        <f>IF(SUMIFS(Sick!F$3:F$366,Sick!$B$3:$B$366,INDEX(Sick!$B:$B,3+((ROW(5:5)-1)*7)))=0,"0",SUMIFS(Sick!F$3:F$366,Sick!$B$3:$B$366,INDEX(Sick!$B:$B,3+((ROW(5:5)-1)*7))))</f>
        <v>0</v>
      </c>
      <c r="N7" s="31" t="str">
        <f>IF(SUMIFS(Sick!G$3:G$366,Sick!$B$3:$B$366,INDEX(Sick!$B:$B,3+((ROW(5:5)-1)*7)))=0,"0",SUMIFS(Sick!G$3:G$366,Sick!$B$3:$B$366,INDEX(Sick!$B:$B,3+((ROW(5:5)-1)*7))))</f>
        <v>0</v>
      </c>
      <c r="O7" s="31" t="str">
        <f>IF(SUMIFS(Sick!H$3:H$366,Sick!$B$3:$B$366,INDEX(Sick!$B:$B,3+((ROW(5:5)-1)*7)))=0,"0",SUMIFS(Sick!H$3:H$366,Sick!$B$3:$B$366,INDEX(Sick!$B:$B,3+((ROW(5:5)-1)*7))))</f>
        <v>0</v>
      </c>
      <c r="P7" s="31" t="str">
        <f>IF(SUMIFS(Sick!I$3:I$366,Sick!$B$3:$B$366,INDEX(Sick!$B:$B,3+((ROW(5:5)-1)*7)))=0,"0",SUMIFS(Sick!I$3:I$366,Sick!$B$3:$B$366,INDEX(Sick!$B:$B,3+((ROW(5:5)-1)*7))))</f>
        <v>0</v>
      </c>
      <c r="Q7" s="36" t="str">
        <f>IF(SUMIFS(Sick!J$3:J$366,Sick!$B$3:$B$366,INDEX(Sick!$B:$B,3+((ROW(5:5)-1)*7)))=0,"0",SUMIFS(Sick!J$3:J$366,Sick!$B$3:$B$366,INDEX(Sick!$B:$B,3+((ROW(5:5)-1)*7))))</f>
        <v>0</v>
      </c>
      <c r="R7" s="104"/>
    </row>
    <row r="8" spans="1:18" x14ac:dyDescent="0.2">
      <c r="A8" s="4">
        <f t="shared" si="3"/>
        <v>6</v>
      </c>
      <c r="B8" s="11">
        <f t="shared" si="0"/>
        <v>43499</v>
      </c>
      <c r="C8" s="11">
        <f t="shared" si="1"/>
        <v>43505</v>
      </c>
      <c r="D8" s="15" t="str">
        <f t="shared" si="2"/>
        <v>2/3 - 2/9</v>
      </c>
      <c r="E8" s="30" t="str">
        <f>IF(SUMIFS(Daily!E$3:E$366,Daily!$B$3:$B$366,INDEX(Daily!$B:$B,3+((ROW(6:6)-1)*7)))=0,"0",SUMIFS(Daily!E$3:E$366,Daily!$B$3:$B$366,INDEX(Daily!$B:$B,3+((ROW(6:6)-1)*7))))</f>
        <v>0</v>
      </c>
      <c r="F8" s="31" t="str">
        <f>IF(SUMIFS(Daily!F$3:F$366,Daily!$B$3:$B$366,INDEX(Daily!$B:$B,3+((ROW(6:6)-1)*7)))=0,"0",SUMIFS(Daily!F$3:F$366,Daily!$B$3:$B$366,INDEX(Daily!$B:$B,3+((ROW(6:6)-1)*7))))</f>
        <v>0</v>
      </c>
      <c r="G8" s="31" t="str">
        <f>IF(SUMIFS(Daily!G$3:G$366,Daily!$B$3:$B$366,INDEX(Daily!$B:$B,3+((ROW(6:6)-1)*7)))=0,"0",SUMIFS(Daily!G$3:G$366,Daily!$B$3:$B$366,INDEX(Daily!$B:$B,3+((ROW(6:6)-1)*7))))</f>
        <v>0</v>
      </c>
      <c r="H8" s="31" t="str">
        <f>IF(SUMIFS(Daily!H$3:H$366,Daily!$B$3:$B$366,INDEX(Daily!$B:$B,3+((ROW(6:6)-1)*7)))=0,"0",SUMIFS(Daily!H$3:H$366,Daily!$B$3:$B$366,INDEX(Daily!$B:$B,3+((ROW(6:6)-1)*7))))</f>
        <v>0</v>
      </c>
      <c r="I8" s="31" t="str">
        <f>IF(SUMIFS(Daily!I$3:I$366,Daily!$B$3:$B$366,INDEX(Daily!$B:$B,3+((ROW(6:6)-1)*7)))=0,"0",SUMIFS(Daily!I$3:I$366,Daily!$B$3:$B$366,INDEX(Daily!$B:$B,3+((ROW(6:6)-1)*7))))</f>
        <v>0</v>
      </c>
      <c r="J8" s="36" t="str">
        <f>IF(SUMIFS(Daily!J$3:J$366,Daily!$B$3:$B$366,INDEX(Daily!$B:$B,3+((ROW(6:6)-1)*7)))=0,"0",SUMIFS(Daily!J$3:J$366,Daily!$B$3:$B$366,INDEX(Daily!$B:$B,3+((ROW(6:6)-1)*7))))</f>
        <v>0</v>
      </c>
      <c r="K8" s="104"/>
      <c r="L8" s="30" t="str">
        <f>IF(SUMIFS(Sick!E$3:E$366,Sick!$B$3:$B$366,INDEX(Sick!$B:$B,3+((ROW(6:6)-1)*7)))=0,"0",SUMIFS(Sick!E$3:E$366,Sick!$B$3:$B$366,INDEX(Sick!$B:$B,3+((ROW(6:6)-1)*7))))</f>
        <v>0</v>
      </c>
      <c r="M8" s="31" t="str">
        <f>IF(SUMIFS(Sick!F$3:F$366,Sick!$B$3:$B$366,INDEX(Sick!$B:$B,3+((ROW(6:6)-1)*7)))=0,"0",SUMIFS(Sick!F$3:F$366,Sick!$B$3:$B$366,INDEX(Sick!$B:$B,3+((ROW(6:6)-1)*7))))</f>
        <v>0</v>
      </c>
      <c r="N8" s="31" t="str">
        <f>IF(SUMIFS(Sick!G$3:G$366,Sick!$B$3:$B$366,INDEX(Sick!$B:$B,3+((ROW(6:6)-1)*7)))=0,"0",SUMIFS(Sick!G$3:G$366,Sick!$B$3:$B$366,INDEX(Sick!$B:$B,3+((ROW(6:6)-1)*7))))</f>
        <v>0</v>
      </c>
      <c r="O8" s="31" t="str">
        <f>IF(SUMIFS(Sick!H$3:H$366,Sick!$B$3:$B$366,INDEX(Sick!$B:$B,3+((ROW(6:6)-1)*7)))=0,"0",SUMIFS(Sick!H$3:H$366,Sick!$B$3:$B$366,INDEX(Sick!$B:$B,3+((ROW(6:6)-1)*7))))</f>
        <v>0</v>
      </c>
      <c r="P8" s="31" t="str">
        <f>IF(SUMIFS(Sick!I$3:I$366,Sick!$B$3:$B$366,INDEX(Sick!$B:$B,3+((ROW(6:6)-1)*7)))=0,"0",SUMIFS(Sick!I$3:I$366,Sick!$B$3:$B$366,INDEX(Sick!$B:$B,3+((ROW(6:6)-1)*7))))</f>
        <v>0</v>
      </c>
      <c r="Q8" s="36" t="str">
        <f>IF(SUMIFS(Sick!J$3:J$366,Sick!$B$3:$B$366,INDEX(Sick!$B:$B,3+((ROW(6:6)-1)*7)))=0,"0",SUMIFS(Sick!J$3:J$366,Sick!$B$3:$B$366,INDEX(Sick!$B:$B,3+((ROW(6:6)-1)*7))))</f>
        <v>0</v>
      </c>
      <c r="R8" s="104"/>
    </row>
    <row r="9" spans="1:18" x14ac:dyDescent="0.2">
      <c r="A9" s="4">
        <f t="shared" si="3"/>
        <v>7</v>
      </c>
      <c r="B9" s="11">
        <f t="shared" si="0"/>
        <v>43506</v>
      </c>
      <c r="C9" s="11">
        <f t="shared" si="1"/>
        <v>43512</v>
      </c>
      <c r="D9" s="15" t="str">
        <f t="shared" si="2"/>
        <v>2/10 - 2/16</v>
      </c>
      <c r="E9" s="30" t="str">
        <f>IF(SUMIFS(Daily!E$3:E$366,Daily!$B$3:$B$366,INDEX(Daily!$B:$B,3+((ROW(7:7)-1)*7)))=0,"0",SUMIFS(Daily!E$3:E$366,Daily!$B$3:$B$366,INDEX(Daily!$B:$B,3+((ROW(7:7)-1)*7))))</f>
        <v>0</v>
      </c>
      <c r="F9" s="31" t="str">
        <f>IF(SUMIFS(Daily!F$3:F$366,Daily!$B$3:$B$366,INDEX(Daily!$B:$B,3+((ROW(7:7)-1)*7)))=0,"0",SUMIFS(Daily!F$3:F$366,Daily!$B$3:$B$366,INDEX(Daily!$B:$B,3+((ROW(7:7)-1)*7))))</f>
        <v>0</v>
      </c>
      <c r="G9" s="31" t="str">
        <f>IF(SUMIFS(Daily!G$3:G$366,Daily!$B$3:$B$366,INDEX(Daily!$B:$B,3+((ROW(7:7)-1)*7)))=0,"0",SUMIFS(Daily!G$3:G$366,Daily!$B$3:$B$366,INDEX(Daily!$B:$B,3+((ROW(7:7)-1)*7))))</f>
        <v>0</v>
      </c>
      <c r="H9" s="31" t="str">
        <f>IF(SUMIFS(Daily!H$3:H$366,Daily!$B$3:$B$366,INDEX(Daily!$B:$B,3+((ROW(7:7)-1)*7)))=0,"0",SUMIFS(Daily!H$3:H$366,Daily!$B$3:$B$366,INDEX(Daily!$B:$B,3+((ROW(7:7)-1)*7))))</f>
        <v>0</v>
      </c>
      <c r="I9" s="31" t="str">
        <f>IF(SUMIFS(Daily!I$3:I$366,Daily!$B$3:$B$366,INDEX(Daily!$B:$B,3+((ROW(7:7)-1)*7)))=0,"0",SUMIFS(Daily!I$3:I$366,Daily!$B$3:$B$366,INDEX(Daily!$B:$B,3+((ROW(7:7)-1)*7))))</f>
        <v>0</v>
      </c>
      <c r="J9" s="36" t="str">
        <f>IF(SUMIFS(Daily!J$3:J$366,Daily!$B$3:$B$366,INDEX(Daily!$B:$B,3+((ROW(7:7)-1)*7)))=0,"0",SUMIFS(Daily!J$3:J$366,Daily!$B$3:$B$366,INDEX(Daily!$B:$B,3+((ROW(7:7)-1)*7))))</f>
        <v>0</v>
      </c>
      <c r="K9" s="104"/>
      <c r="L9" s="30" t="str">
        <f>IF(SUMIFS(Sick!E$3:E$366,Sick!$B$3:$B$366,INDEX(Sick!$B:$B,3+((ROW(7:7)-1)*7)))=0,"0",SUMIFS(Sick!E$3:E$366,Sick!$B$3:$B$366,INDEX(Sick!$B:$B,3+((ROW(7:7)-1)*7))))</f>
        <v>0</v>
      </c>
      <c r="M9" s="31" t="str">
        <f>IF(SUMIFS(Sick!F$3:F$366,Sick!$B$3:$B$366,INDEX(Sick!$B:$B,3+((ROW(7:7)-1)*7)))=0,"0",SUMIFS(Sick!F$3:F$366,Sick!$B$3:$B$366,INDEX(Sick!$B:$B,3+((ROW(7:7)-1)*7))))</f>
        <v>0</v>
      </c>
      <c r="N9" s="31" t="str">
        <f>IF(SUMIFS(Sick!G$3:G$366,Sick!$B$3:$B$366,INDEX(Sick!$B:$B,3+((ROW(7:7)-1)*7)))=0,"0",SUMIFS(Sick!G$3:G$366,Sick!$B$3:$B$366,INDEX(Sick!$B:$B,3+((ROW(7:7)-1)*7))))</f>
        <v>0</v>
      </c>
      <c r="O9" s="31" t="str">
        <f>IF(SUMIFS(Sick!H$3:H$366,Sick!$B$3:$B$366,INDEX(Sick!$B:$B,3+((ROW(7:7)-1)*7)))=0,"0",SUMIFS(Sick!H$3:H$366,Sick!$B$3:$B$366,INDEX(Sick!$B:$B,3+((ROW(7:7)-1)*7))))</f>
        <v>0</v>
      </c>
      <c r="P9" s="31" t="str">
        <f>IF(SUMIFS(Sick!I$3:I$366,Sick!$B$3:$B$366,INDEX(Sick!$B:$B,3+((ROW(7:7)-1)*7)))=0,"0",SUMIFS(Sick!I$3:I$366,Sick!$B$3:$B$366,INDEX(Sick!$B:$B,3+((ROW(7:7)-1)*7))))</f>
        <v>0</v>
      </c>
      <c r="Q9" s="36" t="str">
        <f>IF(SUMIFS(Sick!J$3:J$366,Sick!$B$3:$B$366,INDEX(Sick!$B:$B,3+((ROW(7:7)-1)*7)))=0,"0",SUMIFS(Sick!J$3:J$366,Sick!$B$3:$B$366,INDEX(Sick!$B:$B,3+((ROW(7:7)-1)*7))))</f>
        <v>0</v>
      </c>
      <c r="R9" s="104"/>
    </row>
    <row r="10" spans="1:18" x14ac:dyDescent="0.2">
      <c r="A10" s="4">
        <f t="shared" si="3"/>
        <v>8</v>
      </c>
      <c r="B10" s="11">
        <f t="shared" si="0"/>
        <v>43513</v>
      </c>
      <c r="C10" s="11">
        <f t="shared" si="1"/>
        <v>43519</v>
      </c>
      <c r="D10" s="15" t="str">
        <f t="shared" si="2"/>
        <v>2/17 - 2/23</v>
      </c>
      <c r="E10" s="30" t="str">
        <f>IF(SUMIFS(Daily!E$3:E$366,Daily!$B$3:$B$366,INDEX(Daily!$B:$B,3+((ROW(8:8)-1)*7)))=0,"0",SUMIFS(Daily!E$3:E$366,Daily!$B$3:$B$366,INDEX(Daily!$B:$B,3+((ROW(8:8)-1)*7))))</f>
        <v>0</v>
      </c>
      <c r="F10" s="31" t="str">
        <f>IF(SUMIFS(Daily!F$3:F$366,Daily!$B$3:$B$366,INDEX(Daily!$B:$B,3+((ROW(8:8)-1)*7)))=0,"0",SUMIFS(Daily!F$3:F$366,Daily!$B$3:$B$366,INDEX(Daily!$B:$B,3+((ROW(8:8)-1)*7))))</f>
        <v>0</v>
      </c>
      <c r="G10" s="31" t="str">
        <f>IF(SUMIFS(Daily!G$3:G$366,Daily!$B$3:$B$366,INDEX(Daily!$B:$B,3+((ROW(8:8)-1)*7)))=0,"0",SUMIFS(Daily!G$3:G$366,Daily!$B$3:$B$366,INDEX(Daily!$B:$B,3+((ROW(8:8)-1)*7))))</f>
        <v>0</v>
      </c>
      <c r="H10" s="31" t="str">
        <f>IF(SUMIFS(Daily!H$3:H$366,Daily!$B$3:$B$366,INDEX(Daily!$B:$B,3+((ROW(8:8)-1)*7)))=0,"0",SUMIFS(Daily!H$3:H$366,Daily!$B$3:$B$366,INDEX(Daily!$B:$B,3+((ROW(8:8)-1)*7))))</f>
        <v>0</v>
      </c>
      <c r="I10" s="31" t="str">
        <f>IF(SUMIFS(Daily!I$3:I$366,Daily!$B$3:$B$366,INDEX(Daily!$B:$B,3+((ROW(8:8)-1)*7)))=0,"0",SUMIFS(Daily!I$3:I$366,Daily!$B$3:$B$366,INDEX(Daily!$B:$B,3+((ROW(8:8)-1)*7))))</f>
        <v>0</v>
      </c>
      <c r="J10" s="36" t="str">
        <f>IF(SUMIFS(Daily!J$3:J$366,Daily!$B$3:$B$366,INDEX(Daily!$B:$B,3+((ROW(8:8)-1)*7)))=0,"0",SUMIFS(Daily!J$3:J$366,Daily!$B$3:$B$366,INDEX(Daily!$B:$B,3+((ROW(8:8)-1)*7))))</f>
        <v>0</v>
      </c>
      <c r="K10" s="104"/>
      <c r="L10" s="30" t="str">
        <f>IF(SUMIFS(Sick!E$3:E$366,Sick!$B$3:$B$366,INDEX(Sick!$B:$B,3+((ROW(8:8)-1)*7)))=0,"0",SUMIFS(Sick!E$3:E$366,Sick!$B$3:$B$366,INDEX(Sick!$B:$B,3+((ROW(8:8)-1)*7))))</f>
        <v>0</v>
      </c>
      <c r="M10" s="31" t="str">
        <f>IF(SUMIFS(Sick!F$3:F$366,Sick!$B$3:$B$366,INDEX(Sick!$B:$B,3+((ROW(8:8)-1)*7)))=0,"0",SUMIFS(Sick!F$3:F$366,Sick!$B$3:$B$366,INDEX(Sick!$B:$B,3+((ROW(8:8)-1)*7))))</f>
        <v>0</v>
      </c>
      <c r="N10" s="31" t="str">
        <f>IF(SUMIFS(Sick!G$3:G$366,Sick!$B$3:$B$366,INDEX(Sick!$B:$B,3+((ROW(8:8)-1)*7)))=0,"0",SUMIFS(Sick!G$3:G$366,Sick!$B$3:$B$366,INDEX(Sick!$B:$B,3+((ROW(8:8)-1)*7))))</f>
        <v>0</v>
      </c>
      <c r="O10" s="31" t="str">
        <f>IF(SUMIFS(Sick!H$3:H$366,Sick!$B$3:$B$366,INDEX(Sick!$B:$B,3+((ROW(8:8)-1)*7)))=0,"0",SUMIFS(Sick!H$3:H$366,Sick!$B$3:$B$366,INDEX(Sick!$B:$B,3+((ROW(8:8)-1)*7))))</f>
        <v>0</v>
      </c>
      <c r="P10" s="31" t="str">
        <f>IF(SUMIFS(Sick!I$3:I$366,Sick!$B$3:$B$366,INDEX(Sick!$B:$B,3+((ROW(8:8)-1)*7)))=0,"0",SUMIFS(Sick!I$3:I$366,Sick!$B$3:$B$366,INDEX(Sick!$B:$B,3+((ROW(8:8)-1)*7))))</f>
        <v>0</v>
      </c>
      <c r="Q10" s="36" t="str">
        <f>IF(SUMIFS(Sick!J$3:J$366,Sick!$B$3:$B$366,INDEX(Sick!$B:$B,3+((ROW(8:8)-1)*7)))=0,"0",SUMIFS(Sick!J$3:J$366,Sick!$B$3:$B$366,INDEX(Sick!$B:$B,3+((ROW(8:8)-1)*7))))</f>
        <v>0</v>
      </c>
      <c r="R10" s="104"/>
    </row>
    <row r="11" spans="1:18" x14ac:dyDescent="0.2">
      <c r="A11" s="4">
        <f t="shared" si="3"/>
        <v>9</v>
      </c>
      <c r="B11" s="11">
        <f t="shared" si="0"/>
        <v>43520</v>
      </c>
      <c r="C11" s="11">
        <f t="shared" si="1"/>
        <v>43526</v>
      </c>
      <c r="D11" s="15" t="str">
        <f t="shared" si="2"/>
        <v>2/24 - 3/2</v>
      </c>
      <c r="E11" s="30" t="str">
        <f>IF(SUMIFS(Daily!E$3:E$366,Daily!$B$3:$B$366,INDEX(Daily!$B:$B,3+((ROW(9:9)-1)*7)))=0,"0",SUMIFS(Daily!E$3:E$366,Daily!$B$3:$B$366,INDEX(Daily!$B:$B,3+((ROW(9:9)-1)*7))))</f>
        <v>0</v>
      </c>
      <c r="F11" s="31" t="str">
        <f>IF(SUMIFS(Daily!F$3:F$366,Daily!$B$3:$B$366,INDEX(Daily!$B:$B,3+((ROW(9:9)-1)*7)))=0,"0",SUMIFS(Daily!F$3:F$366,Daily!$B$3:$B$366,INDEX(Daily!$B:$B,3+((ROW(9:9)-1)*7))))</f>
        <v>0</v>
      </c>
      <c r="G11" s="31" t="str">
        <f>IF(SUMIFS(Daily!G$3:G$366,Daily!$B$3:$B$366,INDEX(Daily!$B:$B,3+((ROW(9:9)-1)*7)))=0,"0",SUMIFS(Daily!G$3:G$366,Daily!$B$3:$B$366,INDEX(Daily!$B:$B,3+((ROW(9:9)-1)*7))))</f>
        <v>0</v>
      </c>
      <c r="H11" s="31" t="str">
        <f>IF(SUMIFS(Daily!H$3:H$366,Daily!$B$3:$B$366,INDEX(Daily!$B:$B,3+((ROW(9:9)-1)*7)))=0,"0",SUMIFS(Daily!H$3:H$366,Daily!$B$3:$B$366,INDEX(Daily!$B:$B,3+((ROW(9:9)-1)*7))))</f>
        <v>0</v>
      </c>
      <c r="I11" s="31" t="str">
        <f>IF(SUMIFS(Daily!I$3:I$366,Daily!$B$3:$B$366,INDEX(Daily!$B:$B,3+((ROW(9:9)-1)*7)))=0,"0",SUMIFS(Daily!I$3:I$366,Daily!$B$3:$B$366,INDEX(Daily!$B:$B,3+((ROW(9:9)-1)*7))))</f>
        <v>0</v>
      </c>
      <c r="J11" s="36" t="str">
        <f>IF(SUMIFS(Daily!J$3:J$366,Daily!$B$3:$B$366,INDEX(Daily!$B:$B,3+((ROW(9:9)-1)*7)))=0,"0",SUMIFS(Daily!J$3:J$366,Daily!$B$3:$B$366,INDEX(Daily!$B:$B,3+((ROW(9:9)-1)*7))))</f>
        <v>0</v>
      </c>
      <c r="K11" s="104"/>
      <c r="L11" s="30" t="str">
        <f>IF(SUMIFS(Sick!E$3:E$366,Sick!$B$3:$B$366,INDEX(Sick!$B:$B,3+((ROW(9:9)-1)*7)))=0,"0",SUMIFS(Sick!E$3:E$366,Sick!$B$3:$B$366,INDEX(Sick!$B:$B,3+((ROW(9:9)-1)*7))))</f>
        <v>0</v>
      </c>
      <c r="M11" s="31" t="str">
        <f>IF(SUMIFS(Sick!F$3:F$366,Sick!$B$3:$B$366,INDEX(Sick!$B:$B,3+((ROW(9:9)-1)*7)))=0,"0",SUMIFS(Sick!F$3:F$366,Sick!$B$3:$B$366,INDEX(Sick!$B:$B,3+((ROW(9:9)-1)*7))))</f>
        <v>0</v>
      </c>
      <c r="N11" s="31" t="str">
        <f>IF(SUMIFS(Sick!G$3:G$366,Sick!$B$3:$B$366,INDEX(Sick!$B:$B,3+((ROW(9:9)-1)*7)))=0,"0",SUMIFS(Sick!G$3:G$366,Sick!$B$3:$B$366,INDEX(Sick!$B:$B,3+((ROW(9:9)-1)*7))))</f>
        <v>0</v>
      </c>
      <c r="O11" s="31" t="str">
        <f>IF(SUMIFS(Sick!H$3:H$366,Sick!$B$3:$B$366,INDEX(Sick!$B:$B,3+((ROW(9:9)-1)*7)))=0,"0",SUMIFS(Sick!H$3:H$366,Sick!$B$3:$B$366,INDEX(Sick!$B:$B,3+((ROW(9:9)-1)*7))))</f>
        <v>0</v>
      </c>
      <c r="P11" s="31" t="str">
        <f>IF(SUMIFS(Sick!I$3:I$366,Sick!$B$3:$B$366,INDEX(Sick!$B:$B,3+((ROW(9:9)-1)*7)))=0,"0",SUMIFS(Sick!I$3:I$366,Sick!$B$3:$B$366,INDEX(Sick!$B:$B,3+((ROW(9:9)-1)*7))))</f>
        <v>0</v>
      </c>
      <c r="Q11" s="36" t="str">
        <f>IF(SUMIFS(Sick!J$3:J$366,Sick!$B$3:$B$366,INDEX(Sick!$B:$B,3+((ROW(9:9)-1)*7)))=0,"0",SUMIFS(Sick!J$3:J$366,Sick!$B$3:$B$366,INDEX(Sick!$B:$B,3+((ROW(9:9)-1)*7))))</f>
        <v>0</v>
      </c>
      <c r="R11" s="104"/>
    </row>
    <row r="12" spans="1:18" x14ac:dyDescent="0.2">
      <c r="A12" s="4">
        <f t="shared" si="3"/>
        <v>10</v>
      </c>
      <c r="B12" s="11">
        <f t="shared" si="0"/>
        <v>43527</v>
      </c>
      <c r="C12" s="11">
        <f t="shared" si="1"/>
        <v>43533</v>
      </c>
      <c r="D12" s="15" t="str">
        <f t="shared" si="2"/>
        <v>3/3 - 3/9</v>
      </c>
      <c r="E12" s="30" t="str">
        <f>IF(SUMIFS(Daily!E$3:E$366,Daily!$B$3:$B$366,INDEX(Daily!$B:$B,3+((ROW(10:10)-1)*7)))=0,"0",SUMIFS(Daily!E$3:E$366,Daily!$B$3:$B$366,INDEX(Daily!$B:$B,3+((ROW(10:10)-1)*7))))</f>
        <v>0</v>
      </c>
      <c r="F12" s="31" t="str">
        <f>IF(SUMIFS(Daily!F$3:F$366,Daily!$B$3:$B$366,INDEX(Daily!$B:$B,3+((ROW(10:10)-1)*7)))=0,"0",SUMIFS(Daily!F$3:F$366,Daily!$B$3:$B$366,INDEX(Daily!$B:$B,3+((ROW(10:10)-1)*7))))</f>
        <v>0</v>
      </c>
      <c r="G12" s="31" t="str">
        <f>IF(SUMIFS(Daily!G$3:G$366,Daily!$B$3:$B$366,INDEX(Daily!$B:$B,3+((ROW(10:10)-1)*7)))=0,"0",SUMIFS(Daily!G$3:G$366,Daily!$B$3:$B$366,INDEX(Daily!$B:$B,3+((ROW(10:10)-1)*7))))</f>
        <v>0</v>
      </c>
      <c r="H12" s="31" t="str">
        <f>IF(SUMIFS(Daily!H$3:H$366,Daily!$B$3:$B$366,INDEX(Daily!$B:$B,3+((ROW(10:10)-1)*7)))=0,"0",SUMIFS(Daily!H$3:H$366,Daily!$B$3:$B$366,INDEX(Daily!$B:$B,3+((ROW(10:10)-1)*7))))</f>
        <v>0</v>
      </c>
      <c r="I12" s="31" t="str">
        <f>IF(SUMIFS(Daily!I$3:I$366,Daily!$B$3:$B$366,INDEX(Daily!$B:$B,3+((ROW(10:10)-1)*7)))=0,"0",SUMIFS(Daily!I$3:I$366,Daily!$B$3:$B$366,INDEX(Daily!$B:$B,3+((ROW(10:10)-1)*7))))</f>
        <v>0</v>
      </c>
      <c r="J12" s="36" t="str">
        <f>IF(SUMIFS(Daily!J$3:J$366,Daily!$B$3:$B$366,INDEX(Daily!$B:$B,3+((ROW(10:10)-1)*7)))=0,"0",SUMIFS(Daily!J$3:J$366,Daily!$B$3:$B$366,INDEX(Daily!$B:$B,3+((ROW(10:10)-1)*7))))</f>
        <v>0</v>
      </c>
      <c r="K12" s="104"/>
      <c r="L12" s="30" t="str">
        <f>IF(SUMIFS(Sick!E$3:E$366,Sick!$B$3:$B$366,INDEX(Sick!$B:$B,3+((ROW(10:10)-1)*7)))=0,"0",SUMIFS(Sick!E$3:E$366,Sick!$B$3:$B$366,INDEX(Sick!$B:$B,3+((ROW(10:10)-1)*7))))</f>
        <v>0</v>
      </c>
      <c r="M12" s="31" t="str">
        <f>IF(SUMIFS(Sick!F$3:F$366,Sick!$B$3:$B$366,INDEX(Sick!$B:$B,3+((ROW(10:10)-1)*7)))=0,"0",SUMIFS(Sick!F$3:F$366,Sick!$B$3:$B$366,INDEX(Sick!$B:$B,3+((ROW(10:10)-1)*7))))</f>
        <v>0</v>
      </c>
      <c r="N12" s="31" t="str">
        <f>IF(SUMIFS(Sick!G$3:G$366,Sick!$B$3:$B$366,INDEX(Sick!$B:$B,3+((ROW(10:10)-1)*7)))=0,"0",SUMIFS(Sick!G$3:G$366,Sick!$B$3:$B$366,INDEX(Sick!$B:$B,3+((ROW(10:10)-1)*7))))</f>
        <v>0</v>
      </c>
      <c r="O12" s="31" t="str">
        <f>IF(SUMIFS(Sick!H$3:H$366,Sick!$B$3:$B$366,INDEX(Sick!$B:$B,3+((ROW(10:10)-1)*7)))=0,"0",SUMIFS(Sick!H$3:H$366,Sick!$B$3:$B$366,INDEX(Sick!$B:$B,3+((ROW(10:10)-1)*7))))</f>
        <v>0</v>
      </c>
      <c r="P12" s="31" t="str">
        <f>IF(SUMIFS(Sick!I$3:I$366,Sick!$B$3:$B$366,INDEX(Sick!$B:$B,3+((ROW(10:10)-1)*7)))=0,"0",SUMIFS(Sick!I$3:I$366,Sick!$B$3:$B$366,INDEX(Sick!$B:$B,3+((ROW(10:10)-1)*7))))</f>
        <v>0</v>
      </c>
      <c r="Q12" s="36" t="str">
        <f>IF(SUMIFS(Sick!J$3:J$366,Sick!$B$3:$B$366,INDEX(Sick!$B:$B,3+((ROW(10:10)-1)*7)))=0,"0",SUMIFS(Sick!J$3:J$366,Sick!$B$3:$B$366,INDEX(Sick!$B:$B,3+((ROW(10:10)-1)*7))))</f>
        <v>0</v>
      </c>
      <c r="R12" s="104"/>
    </row>
    <row r="13" spans="1:18" x14ac:dyDescent="0.2">
      <c r="A13" s="4">
        <f t="shared" si="3"/>
        <v>11</v>
      </c>
      <c r="B13" s="11">
        <f t="shared" si="0"/>
        <v>43534</v>
      </c>
      <c r="C13" s="11">
        <f t="shared" si="1"/>
        <v>43540</v>
      </c>
      <c r="D13" s="15" t="str">
        <f t="shared" si="2"/>
        <v>3/10 - 3/16</v>
      </c>
      <c r="E13" s="30" t="str">
        <f>IF(SUMIFS(Daily!E$3:E$366,Daily!$B$3:$B$366,INDEX(Daily!$B:$B,3+((ROW(11:11)-1)*7)))=0,"0",SUMIFS(Daily!E$3:E$366,Daily!$B$3:$B$366,INDEX(Daily!$B:$B,3+((ROW(11:11)-1)*7))))</f>
        <v>0</v>
      </c>
      <c r="F13" s="31" t="str">
        <f>IF(SUMIFS(Daily!F$3:F$366,Daily!$B$3:$B$366,INDEX(Daily!$B:$B,3+((ROW(11:11)-1)*7)))=0,"0",SUMIFS(Daily!F$3:F$366,Daily!$B$3:$B$366,INDEX(Daily!$B:$B,3+((ROW(11:11)-1)*7))))</f>
        <v>0</v>
      </c>
      <c r="G13" s="31" t="str">
        <f>IF(SUMIFS(Daily!G$3:G$366,Daily!$B$3:$B$366,INDEX(Daily!$B:$B,3+((ROW(11:11)-1)*7)))=0,"0",SUMIFS(Daily!G$3:G$366,Daily!$B$3:$B$366,INDEX(Daily!$B:$B,3+((ROW(11:11)-1)*7))))</f>
        <v>0</v>
      </c>
      <c r="H13" s="31" t="str">
        <f>IF(SUMIFS(Daily!H$3:H$366,Daily!$B$3:$B$366,INDEX(Daily!$B:$B,3+((ROW(11:11)-1)*7)))=0,"0",SUMIFS(Daily!H$3:H$366,Daily!$B$3:$B$366,INDEX(Daily!$B:$B,3+((ROW(11:11)-1)*7))))</f>
        <v>0</v>
      </c>
      <c r="I13" s="31" t="str">
        <f>IF(SUMIFS(Daily!I$3:I$366,Daily!$B$3:$B$366,INDEX(Daily!$B:$B,3+((ROW(11:11)-1)*7)))=0,"0",SUMIFS(Daily!I$3:I$366,Daily!$B$3:$B$366,INDEX(Daily!$B:$B,3+((ROW(11:11)-1)*7))))</f>
        <v>0</v>
      </c>
      <c r="J13" s="36" t="str">
        <f>IF(SUMIFS(Daily!J$3:J$366,Daily!$B$3:$B$366,INDEX(Daily!$B:$B,3+((ROW(11:11)-1)*7)))=0,"0",SUMIFS(Daily!J$3:J$366,Daily!$B$3:$B$366,INDEX(Daily!$B:$B,3+((ROW(11:11)-1)*7))))</f>
        <v>0</v>
      </c>
      <c r="K13" s="104"/>
      <c r="L13" s="30" t="str">
        <f>IF(SUMIFS(Sick!E$3:E$366,Sick!$B$3:$B$366,INDEX(Sick!$B:$B,3+((ROW(11:11)-1)*7)))=0,"0",SUMIFS(Sick!E$3:E$366,Sick!$B$3:$B$366,INDEX(Sick!$B:$B,3+((ROW(11:11)-1)*7))))</f>
        <v>0</v>
      </c>
      <c r="M13" s="31" t="str">
        <f>IF(SUMIFS(Sick!F$3:F$366,Sick!$B$3:$B$366,INDEX(Sick!$B:$B,3+((ROW(11:11)-1)*7)))=0,"0",SUMIFS(Sick!F$3:F$366,Sick!$B$3:$B$366,INDEX(Sick!$B:$B,3+((ROW(11:11)-1)*7))))</f>
        <v>0</v>
      </c>
      <c r="N13" s="31" t="str">
        <f>IF(SUMIFS(Sick!G$3:G$366,Sick!$B$3:$B$366,INDEX(Sick!$B:$B,3+((ROW(11:11)-1)*7)))=0,"0",SUMIFS(Sick!G$3:G$366,Sick!$B$3:$B$366,INDEX(Sick!$B:$B,3+((ROW(11:11)-1)*7))))</f>
        <v>0</v>
      </c>
      <c r="O13" s="31" t="str">
        <f>IF(SUMIFS(Sick!H$3:H$366,Sick!$B$3:$B$366,INDEX(Sick!$B:$B,3+((ROW(11:11)-1)*7)))=0,"0",SUMIFS(Sick!H$3:H$366,Sick!$B$3:$B$366,INDEX(Sick!$B:$B,3+((ROW(11:11)-1)*7))))</f>
        <v>0</v>
      </c>
      <c r="P13" s="31" t="str">
        <f>IF(SUMIFS(Sick!I$3:I$366,Sick!$B$3:$B$366,INDEX(Sick!$B:$B,3+((ROW(11:11)-1)*7)))=0,"0",SUMIFS(Sick!I$3:I$366,Sick!$B$3:$B$366,INDEX(Sick!$B:$B,3+((ROW(11:11)-1)*7))))</f>
        <v>0</v>
      </c>
      <c r="Q13" s="36" t="str">
        <f>IF(SUMIFS(Sick!J$3:J$366,Sick!$B$3:$B$366,INDEX(Sick!$B:$B,3+((ROW(11:11)-1)*7)))=0,"0",SUMIFS(Sick!J$3:J$366,Sick!$B$3:$B$366,INDEX(Sick!$B:$B,3+((ROW(11:11)-1)*7))))</f>
        <v>0</v>
      </c>
      <c r="R13" s="104"/>
    </row>
    <row r="14" spans="1:18" x14ac:dyDescent="0.2">
      <c r="A14" s="4">
        <f t="shared" si="3"/>
        <v>12</v>
      </c>
      <c r="B14" s="11">
        <f t="shared" si="0"/>
        <v>43541</v>
      </c>
      <c r="C14" s="11">
        <f t="shared" si="1"/>
        <v>43547</v>
      </c>
      <c r="D14" s="15" t="str">
        <f t="shared" si="2"/>
        <v>3/17 - 3/23</v>
      </c>
      <c r="E14" s="30" t="str">
        <f>IF(SUMIFS(Daily!E$3:E$366,Daily!$B$3:$B$366,INDEX(Daily!$B:$B,3+((ROW(12:12)-1)*7)))=0,"0",SUMIFS(Daily!E$3:E$366,Daily!$B$3:$B$366,INDEX(Daily!$B:$B,3+((ROW(12:12)-1)*7))))</f>
        <v>0</v>
      </c>
      <c r="F14" s="31" t="str">
        <f>IF(SUMIFS(Daily!F$3:F$366,Daily!$B$3:$B$366,INDEX(Daily!$B:$B,3+((ROW(12:12)-1)*7)))=0,"0",SUMIFS(Daily!F$3:F$366,Daily!$B$3:$B$366,INDEX(Daily!$B:$B,3+((ROW(12:12)-1)*7))))</f>
        <v>0</v>
      </c>
      <c r="G14" s="31" t="str">
        <f>IF(SUMIFS(Daily!G$3:G$366,Daily!$B$3:$B$366,INDEX(Daily!$B:$B,3+((ROW(12:12)-1)*7)))=0,"0",SUMIFS(Daily!G$3:G$366,Daily!$B$3:$B$366,INDEX(Daily!$B:$B,3+((ROW(12:12)-1)*7))))</f>
        <v>0</v>
      </c>
      <c r="H14" s="31" t="str">
        <f>IF(SUMIFS(Daily!H$3:H$366,Daily!$B$3:$B$366,INDEX(Daily!$B:$B,3+((ROW(12:12)-1)*7)))=0,"0",SUMIFS(Daily!H$3:H$366,Daily!$B$3:$B$366,INDEX(Daily!$B:$B,3+((ROW(12:12)-1)*7))))</f>
        <v>0</v>
      </c>
      <c r="I14" s="31" t="str">
        <f>IF(SUMIFS(Daily!I$3:I$366,Daily!$B$3:$B$366,INDEX(Daily!$B:$B,3+((ROW(12:12)-1)*7)))=0,"0",SUMIFS(Daily!I$3:I$366,Daily!$B$3:$B$366,INDEX(Daily!$B:$B,3+((ROW(12:12)-1)*7))))</f>
        <v>0</v>
      </c>
      <c r="J14" s="36" t="str">
        <f>IF(SUMIFS(Daily!J$3:J$366,Daily!$B$3:$B$366,INDEX(Daily!$B:$B,3+((ROW(12:12)-1)*7)))=0,"0",SUMIFS(Daily!J$3:J$366,Daily!$B$3:$B$366,INDEX(Daily!$B:$B,3+((ROW(12:12)-1)*7))))</f>
        <v>0</v>
      </c>
      <c r="K14" s="104"/>
      <c r="L14" s="30" t="str">
        <f>IF(SUMIFS(Sick!E$3:E$366,Sick!$B$3:$B$366,INDEX(Sick!$B:$B,3+((ROW(12:12)-1)*7)))=0,"0",SUMIFS(Sick!E$3:E$366,Sick!$B$3:$B$366,INDEX(Sick!$B:$B,3+((ROW(12:12)-1)*7))))</f>
        <v>0</v>
      </c>
      <c r="M14" s="31" t="str">
        <f>IF(SUMIFS(Sick!F$3:F$366,Sick!$B$3:$B$366,INDEX(Sick!$B:$B,3+((ROW(12:12)-1)*7)))=0,"0",SUMIFS(Sick!F$3:F$366,Sick!$B$3:$B$366,INDEX(Sick!$B:$B,3+((ROW(12:12)-1)*7))))</f>
        <v>0</v>
      </c>
      <c r="N14" s="31" t="str">
        <f>IF(SUMIFS(Sick!G$3:G$366,Sick!$B$3:$B$366,INDEX(Sick!$B:$B,3+((ROW(12:12)-1)*7)))=0,"0",SUMIFS(Sick!G$3:G$366,Sick!$B$3:$B$366,INDEX(Sick!$B:$B,3+((ROW(12:12)-1)*7))))</f>
        <v>0</v>
      </c>
      <c r="O14" s="31" t="str">
        <f>IF(SUMIFS(Sick!H$3:H$366,Sick!$B$3:$B$366,INDEX(Sick!$B:$B,3+((ROW(12:12)-1)*7)))=0,"0",SUMIFS(Sick!H$3:H$366,Sick!$B$3:$B$366,INDEX(Sick!$B:$B,3+((ROW(12:12)-1)*7))))</f>
        <v>0</v>
      </c>
      <c r="P14" s="31" t="str">
        <f>IF(SUMIFS(Sick!I$3:I$366,Sick!$B$3:$B$366,INDEX(Sick!$B:$B,3+((ROW(12:12)-1)*7)))=0,"0",SUMIFS(Sick!I$3:I$366,Sick!$B$3:$B$366,INDEX(Sick!$B:$B,3+((ROW(12:12)-1)*7))))</f>
        <v>0</v>
      </c>
      <c r="Q14" s="36" t="str">
        <f>IF(SUMIFS(Sick!J$3:J$366,Sick!$B$3:$B$366,INDEX(Sick!$B:$B,3+((ROW(12:12)-1)*7)))=0,"0",SUMIFS(Sick!J$3:J$366,Sick!$B$3:$B$366,INDEX(Sick!$B:$B,3+((ROW(12:12)-1)*7))))</f>
        <v>0</v>
      </c>
      <c r="R14" s="104"/>
    </row>
    <row r="15" spans="1:18" x14ac:dyDescent="0.2">
      <c r="A15" s="5">
        <f t="shared" si="3"/>
        <v>13</v>
      </c>
      <c r="B15" s="11">
        <f t="shared" si="0"/>
        <v>43548</v>
      </c>
      <c r="C15" s="11">
        <f t="shared" si="1"/>
        <v>43554</v>
      </c>
      <c r="D15" s="24" t="str">
        <f t="shared" si="2"/>
        <v>3/24 - 3/30</v>
      </c>
      <c r="E15" s="32" t="str">
        <f>IF(SUMIFS(Daily!E$3:E$366,Daily!$B$3:$B$366,INDEX(Daily!$B:$B,3+((ROW(13:13)-1)*7)))=0,"0",SUMIFS(Daily!E$3:E$366,Daily!$B$3:$B$366,INDEX(Daily!$B:$B,3+((ROW(13:13)-1)*7))))</f>
        <v>0</v>
      </c>
      <c r="F15" s="37" t="str">
        <f>IF(SUMIFS(Daily!F$3:F$366,Daily!$B$3:$B$366,INDEX(Daily!$B:$B,3+((ROW(13:13)-1)*7)))=0,"0",SUMIFS(Daily!F$3:F$366,Daily!$B$3:$B$366,INDEX(Daily!$B:$B,3+((ROW(13:13)-1)*7))))</f>
        <v>0</v>
      </c>
      <c r="G15" s="37" t="str">
        <f>IF(SUMIFS(Daily!G$3:G$366,Daily!$B$3:$B$366,INDEX(Daily!$B:$B,3+((ROW(13:13)-1)*7)))=0,"0",SUMIFS(Daily!G$3:G$366,Daily!$B$3:$B$366,INDEX(Daily!$B:$B,3+((ROW(13:13)-1)*7))))</f>
        <v>0</v>
      </c>
      <c r="H15" s="37" t="str">
        <f>IF(SUMIFS(Daily!H$3:H$366,Daily!$B$3:$B$366,INDEX(Daily!$B:$B,3+((ROW(13:13)-1)*7)))=0,"0",SUMIFS(Daily!H$3:H$366,Daily!$B$3:$B$366,INDEX(Daily!$B:$B,3+((ROW(13:13)-1)*7))))</f>
        <v>0</v>
      </c>
      <c r="I15" s="37" t="str">
        <f>IF(SUMIFS(Daily!I$3:I$366,Daily!$B$3:$B$366,INDEX(Daily!$B:$B,3+((ROW(13:13)-1)*7)))=0,"0",SUMIFS(Daily!I$3:I$366,Daily!$B$3:$B$366,INDEX(Daily!$B:$B,3+((ROW(13:13)-1)*7))))</f>
        <v>0</v>
      </c>
      <c r="J15" s="38" t="str">
        <f>IF(SUMIFS(Daily!J$3:J$366,Daily!$B$3:$B$366,INDEX(Daily!$B:$B,3+((ROW(13:13)-1)*7)))=0,"0",SUMIFS(Daily!J$3:J$366,Daily!$B$3:$B$366,INDEX(Daily!$B:$B,3+((ROW(13:13)-1)*7))))</f>
        <v>0</v>
      </c>
      <c r="K15" s="104"/>
      <c r="L15" s="32" t="str">
        <f>IF(SUMIFS(Sick!E$3:E$366,Sick!$B$3:$B$366,INDEX(Sick!$B:$B,3+((ROW(13:13)-1)*7)))=0,"0",SUMIFS(Sick!E$3:E$366,Sick!$B$3:$B$366,INDEX(Sick!$B:$B,3+((ROW(13:13)-1)*7))))</f>
        <v>0</v>
      </c>
      <c r="M15" s="37" t="str">
        <f>IF(SUMIFS(Sick!F$3:F$366,Sick!$B$3:$B$366,INDEX(Sick!$B:$B,3+((ROW(13:13)-1)*7)))=0,"0",SUMIFS(Sick!F$3:F$366,Sick!$B$3:$B$366,INDEX(Sick!$B:$B,3+((ROW(13:13)-1)*7))))</f>
        <v>0</v>
      </c>
      <c r="N15" s="37" t="str">
        <f>IF(SUMIFS(Sick!G$3:G$366,Sick!$B$3:$B$366,INDEX(Sick!$B:$B,3+((ROW(13:13)-1)*7)))=0,"0",SUMIFS(Sick!G$3:G$366,Sick!$B$3:$B$366,INDEX(Sick!$B:$B,3+((ROW(13:13)-1)*7))))</f>
        <v>0</v>
      </c>
      <c r="O15" s="37" t="str">
        <f>IF(SUMIFS(Sick!H$3:H$366,Sick!$B$3:$B$366,INDEX(Sick!$B:$B,3+((ROW(13:13)-1)*7)))=0,"0",SUMIFS(Sick!H$3:H$366,Sick!$B$3:$B$366,INDEX(Sick!$B:$B,3+((ROW(13:13)-1)*7))))</f>
        <v>0</v>
      </c>
      <c r="P15" s="37" t="str">
        <f>IF(SUMIFS(Sick!I$3:I$366,Sick!$B$3:$B$366,INDEX(Sick!$B:$B,3+((ROW(13:13)-1)*7)))=0,"0",SUMIFS(Sick!I$3:I$366,Sick!$B$3:$B$366,INDEX(Sick!$B:$B,3+((ROW(13:13)-1)*7))))</f>
        <v>0</v>
      </c>
      <c r="Q15" s="38" t="str">
        <f>IF(SUMIFS(Sick!J$3:J$366,Sick!$B$3:$B$366,INDEX(Sick!$B:$B,3+((ROW(13:13)-1)*7)))=0,"0",SUMIFS(Sick!J$3:J$366,Sick!$B$3:$B$366,INDEX(Sick!$B:$B,3+((ROW(13:13)-1)*7))))</f>
        <v>0</v>
      </c>
      <c r="R15" s="104"/>
    </row>
    <row r="16" spans="1:18" x14ac:dyDescent="0.2">
      <c r="A16" s="4">
        <f t="shared" si="3"/>
        <v>14</v>
      </c>
      <c r="B16" s="11">
        <f t="shared" si="0"/>
        <v>43555</v>
      </c>
      <c r="C16" s="11">
        <f t="shared" si="1"/>
        <v>43561</v>
      </c>
      <c r="D16" s="15" t="str">
        <f t="shared" si="2"/>
        <v>3/31 - 4/6</v>
      </c>
      <c r="E16" s="30" t="str">
        <f>IF(SUMIFS(Daily!E$3:E$366,Daily!$B$3:$B$366,INDEX(Daily!$B:$B,3+((ROW(14:14)-1)*7)))=0,"0",SUMIFS(Daily!E$3:E$366,Daily!$B$3:$B$366,INDEX(Daily!$B:$B,3+((ROW(14:14)-1)*7))))</f>
        <v>0</v>
      </c>
      <c r="F16" s="31" t="str">
        <f>IF(SUMIFS(Daily!F$3:F$366,Daily!$B$3:$B$366,INDEX(Daily!$B:$B,3+((ROW(14:14)-1)*7)))=0,"0",SUMIFS(Daily!F$3:F$366,Daily!$B$3:$B$366,INDEX(Daily!$B:$B,3+((ROW(14:14)-1)*7))))</f>
        <v>0</v>
      </c>
      <c r="G16" s="31" t="str">
        <f>IF(SUMIFS(Daily!G$3:G$366,Daily!$B$3:$B$366,INDEX(Daily!$B:$B,3+((ROW(14:14)-1)*7)))=0,"0",SUMIFS(Daily!G$3:G$366,Daily!$B$3:$B$366,INDEX(Daily!$B:$B,3+((ROW(14:14)-1)*7))))</f>
        <v>0</v>
      </c>
      <c r="H16" s="31" t="str">
        <f>IF(SUMIFS(Daily!H$3:H$366,Daily!$B$3:$B$366,INDEX(Daily!$B:$B,3+((ROW(14:14)-1)*7)))=0,"0",SUMIFS(Daily!H$3:H$366,Daily!$B$3:$B$366,INDEX(Daily!$B:$B,3+((ROW(14:14)-1)*7))))</f>
        <v>0</v>
      </c>
      <c r="I16" s="31" t="str">
        <f>IF(SUMIFS(Daily!I$3:I$366,Daily!$B$3:$B$366,INDEX(Daily!$B:$B,3+((ROW(14:14)-1)*7)))=0,"0",SUMIFS(Daily!I$3:I$366,Daily!$B$3:$B$366,INDEX(Daily!$B:$B,3+((ROW(14:14)-1)*7))))</f>
        <v>0</v>
      </c>
      <c r="J16" s="36" t="str">
        <f>IF(SUMIFS(Daily!J$3:J$366,Daily!$B$3:$B$366,INDEX(Daily!$B:$B,3+((ROW(14:14)-1)*7)))=0,"0",SUMIFS(Daily!J$3:J$366,Daily!$B$3:$B$366,INDEX(Daily!$B:$B,3+((ROW(14:14)-1)*7))))</f>
        <v>0</v>
      </c>
      <c r="K16" s="104"/>
      <c r="L16" s="30" t="str">
        <f>IF(SUMIFS(Sick!E$3:E$366,Sick!$B$3:$B$366,INDEX(Sick!$B:$B,3+((ROW(14:14)-1)*7)))=0,"0",SUMIFS(Sick!E$3:E$366,Sick!$B$3:$B$366,INDEX(Sick!$B:$B,3+((ROW(14:14)-1)*7))))</f>
        <v>0</v>
      </c>
      <c r="M16" s="31" t="str">
        <f>IF(SUMIFS(Sick!F$3:F$366,Sick!$B$3:$B$366,INDEX(Sick!$B:$B,3+((ROW(14:14)-1)*7)))=0,"0",SUMIFS(Sick!F$3:F$366,Sick!$B$3:$B$366,INDEX(Sick!$B:$B,3+((ROW(14:14)-1)*7))))</f>
        <v>0</v>
      </c>
      <c r="N16" s="31" t="str">
        <f>IF(SUMIFS(Sick!G$3:G$366,Sick!$B$3:$B$366,INDEX(Sick!$B:$B,3+((ROW(14:14)-1)*7)))=0,"0",SUMIFS(Sick!G$3:G$366,Sick!$B$3:$B$366,INDEX(Sick!$B:$B,3+((ROW(14:14)-1)*7))))</f>
        <v>0</v>
      </c>
      <c r="O16" s="31" t="str">
        <f>IF(SUMIFS(Sick!H$3:H$366,Sick!$B$3:$B$366,INDEX(Sick!$B:$B,3+((ROW(14:14)-1)*7)))=0,"0",SUMIFS(Sick!H$3:H$366,Sick!$B$3:$B$366,INDEX(Sick!$B:$B,3+((ROW(14:14)-1)*7))))</f>
        <v>0</v>
      </c>
      <c r="P16" s="31" t="str">
        <f>IF(SUMIFS(Sick!I$3:I$366,Sick!$B$3:$B$366,INDEX(Sick!$B:$B,3+((ROW(14:14)-1)*7)))=0,"0",SUMIFS(Sick!I$3:I$366,Sick!$B$3:$B$366,INDEX(Sick!$B:$B,3+((ROW(14:14)-1)*7))))</f>
        <v>0</v>
      </c>
      <c r="Q16" s="36" t="str">
        <f>IF(SUMIFS(Sick!J$3:J$366,Sick!$B$3:$B$366,INDEX(Sick!$B:$B,3+((ROW(14:14)-1)*7)))=0,"0",SUMIFS(Sick!J$3:J$366,Sick!$B$3:$B$366,INDEX(Sick!$B:$B,3+((ROW(14:14)-1)*7))))</f>
        <v>0</v>
      </c>
      <c r="R16" s="104"/>
    </row>
    <row r="17" spans="1:18" x14ac:dyDescent="0.2">
      <c r="A17" s="4">
        <f t="shared" si="3"/>
        <v>15</v>
      </c>
      <c r="B17" s="11">
        <f t="shared" si="0"/>
        <v>43562</v>
      </c>
      <c r="C17" s="11">
        <f t="shared" si="1"/>
        <v>43568</v>
      </c>
      <c r="D17" s="15" t="str">
        <f t="shared" si="2"/>
        <v>4/7 - 4/13</v>
      </c>
      <c r="E17" s="30" t="str">
        <f>IF(SUMIFS(Daily!E$3:E$366,Daily!$B$3:$B$366,INDEX(Daily!$B:$B,3+((ROW(15:15)-1)*7)))=0,"0",SUMIFS(Daily!E$3:E$366,Daily!$B$3:$B$366,INDEX(Daily!$B:$B,3+((ROW(15:15)-1)*7))))</f>
        <v>0</v>
      </c>
      <c r="F17" s="31" t="str">
        <f>IF(SUMIFS(Daily!F$3:F$366,Daily!$B$3:$B$366,INDEX(Daily!$B:$B,3+((ROW(15:15)-1)*7)))=0,"0",SUMIFS(Daily!F$3:F$366,Daily!$B$3:$B$366,INDEX(Daily!$B:$B,3+((ROW(15:15)-1)*7))))</f>
        <v>0</v>
      </c>
      <c r="G17" s="31" t="str">
        <f>IF(SUMIFS(Daily!G$3:G$366,Daily!$B$3:$B$366,INDEX(Daily!$B:$B,3+((ROW(15:15)-1)*7)))=0,"0",SUMIFS(Daily!G$3:G$366,Daily!$B$3:$B$366,INDEX(Daily!$B:$B,3+((ROW(15:15)-1)*7))))</f>
        <v>0</v>
      </c>
      <c r="H17" s="31" t="str">
        <f>IF(SUMIFS(Daily!H$3:H$366,Daily!$B$3:$B$366,INDEX(Daily!$B:$B,3+((ROW(15:15)-1)*7)))=0,"0",SUMIFS(Daily!H$3:H$366,Daily!$B$3:$B$366,INDEX(Daily!$B:$B,3+((ROW(15:15)-1)*7))))</f>
        <v>0</v>
      </c>
      <c r="I17" s="31" t="str">
        <f>IF(SUMIFS(Daily!I$3:I$366,Daily!$B$3:$B$366,INDEX(Daily!$B:$B,3+((ROW(15:15)-1)*7)))=0,"0",SUMIFS(Daily!I$3:I$366,Daily!$B$3:$B$366,INDEX(Daily!$B:$B,3+((ROW(15:15)-1)*7))))</f>
        <v>0</v>
      </c>
      <c r="J17" s="36" t="str">
        <f>IF(SUMIFS(Daily!J$3:J$366,Daily!$B$3:$B$366,INDEX(Daily!$B:$B,3+((ROW(15:15)-1)*7)))=0,"0",SUMIFS(Daily!J$3:J$366,Daily!$B$3:$B$366,INDEX(Daily!$B:$B,3+((ROW(15:15)-1)*7))))</f>
        <v>0</v>
      </c>
      <c r="K17" s="104"/>
      <c r="L17" s="30" t="str">
        <f>IF(SUMIFS(Sick!E$3:E$366,Sick!$B$3:$B$366,INDEX(Sick!$B:$B,3+((ROW(15:15)-1)*7)))=0,"0",SUMIFS(Sick!E$3:E$366,Sick!$B$3:$B$366,INDEX(Sick!$B:$B,3+((ROW(15:15)-1)*7))))</f>
        <v>0</v>
      </c>
      <c r="M17" s="31" t="str">
        <f>IF(SUMIFS(Sick!F$3:F$366,Sick!$B$3:$B$366,INDEX(Sick!$B:$B,3+((ROW(15:15)-1)*7)))=0,"0",SUMIFS(Sick!F$3:F$366,Sick!$B$3:$B$366,INDEX(Sick!$B:$B,3+((ROW(15:15)-1)*7))))</f>
        <v>0</v>
      </c>
      <c r="N17" s="31" t="str">
        <f>IF(SUMIFS(Sick!G$3:G$366,Sick!$B$3:$B$366,INDEX(Sick!$B:$B,3+((ROW(15:15)-1)*7)))=0,"0",SUMIFS(Sick!G$3:G$366,Sick!$B$3:$B$366,INDEX(Sick!$B:$B,3+((ROW(15:15)-1)*7))))</f>
        <v>0</v>
      </c>
      <c r="O17" s="31" t="str">
        <f>IF(SUMIFS(Sick!H$3:H$366,Sick!$B$3:$B$366,INDEX(Sick!$B:$B,3+((ROW(15:15)-1)*7)))=0,"0",SUMIFS(Sick!H$3:H$366,Sick!$B$3:$B$366,INDEX(Sick!$B:$B,3+((ROW(15:15)-1)*7))))</f>
        <v>0</v>
      </c>
      <c r="P17" s="31" t="str">
        <f>IF(SUMIFS(Sick!I$3:I$366,Sick!$B$3:$B$366,INDEX(Sick!$B:$B,3+((ROW(15:15)-1)*7)))=0,"0",SUMIFS(Sick!I$3:I$366,Sick!$B$3:$B$366,INDEX(Sick!$B:$B,3+((ROW(15:15)-1)*7))))</f>
        <v>0</v>
      </c>
      <c r="Q17" s="36" t="str">
        <f>IF(SUMIFS(Sick!J$3:J$366,Sick!$B$3:$B$366,INDEX(Sick!$B:$B,3+((ROW(15:15)-1)*7)))=0,"0",SUMIFS(Sick!J$3:J$366,Sick!$B$3:$B$366,INDEX(Sick!$B:$B,3+((ROW(15:15)-1)*7))))</f>
        <v>0</v>
      </c>
      <c r="R17" s="104"/>
    </row>
    <row r="18" spans="1:18" x14ac:dyDescent="0.2">
      <c r="A18" s="4">
        <f t="shared" si="3"/>
        <v>16</v>
      </c>
      <c r="B18" s="11">
        <f t="shared" si="0"/>
        <v>43569</v>
      </c>
      <c r="C18" s="11">
        <f t="shared" si="1"/>
        <v>43575</v>
      </c>
      <c r="D18" s="15" t="str">
        <f t="shared" si="2"/>
        <v>4/14 - 4/20</v>
      </c>
      <c r="E18" s="30" t="str">
        <f>IF(SUMIFS(Daily!E$3:E$366,Daily!$B$3:$B$366,INDEX(Daily!$B:$B,3+((ROW(16:16)-1)*7)))=0,"0",SUMIFS(Daily!E$3:E$366,Daily!$B$3:$B$366,INDEX(Daily!$B:$B,3+((ROW(16:16)-1)*7))))</f>
        <v>0</v>
      </c>
      <c r="F18" s="31" t="str">
        <f>IF(SUMIFS(Daily!F$3:F$366,Daily!$B$3:$B$366,INDEX(Daily!$B:$B,3+((ROW(16:16)-1)*7)))=0,"0",SUMIFS(Daily!F$3:F$366,Daily!$B$3:$B$366,INDEX(Daily!$B:$B,3+((ROW(16:16)-1)*7))))</f>
        <v>0</v>
      </c>
      <c r="G18" s="31" t="str">
        <f>IF(SUMIFS(Daily!G$3:G$366,Daily!$B$3:$B$366,INDEX(Daily!$B:$B,3+((ROW(16:16)-1)*7)))=0,"0",SUMIFS(Daily!G$3:G$366,Daily!$B$3:$B$366,INDEX(Daily!$B:$B,3+((ROW(16:16)-1)*7))))</f>
        <v>0</v>
      </c>
      <c r="H18" s="31" t="str">
        <f>IF(SUMIFS(Daily!H$3:H$366,Daily!$B$3:$B$366,INDEX(Daily!$B:$B,3+((ROW(16:16)-1)*7)))=0,"0",SUMIFS(Daily!H$3:H$366,Daily!$B$3:$B$366,INDEX(Daily!$B:$B,3+((ROW(16:16)-1)*7))))</f>
        <v>0</v>
      </c>
      <c r="I18" s="31" t="str">
        <f>IF(SUMIFS(Daily!I$3:I$366,Daily!$B$3:$B$366,INDEX(Daily!$B:$B,3+((ROW(16:16)-1)*7)))=0,"0",SUMIFS(Daily!I$3:I$366,Daily!$B$3:$B$366,INDEX(Daily!$B:$B,3+((ROW(16:16)-1)*7))))</f>
        <v>0</v>
      </c>
      <c r="J18" s="36" t="str">
        <f>IF(SUMIFS(Daily!J$3:J$366,Daily!$B$3:$B$366,INDEX(Daily!$B:$B,3+((ROW(16:16)-1)*7)))=0,"0",SUMIFS(Daily!J$3:J$366,Daily!$B$3:$B$366,INDEX(Daily!$B:$B,3+((ROW(16:16)-1)*7))))</f>
        <v>0</v>
      </c>
      <c r="K18" s="104"/>
      <c r="L18" s="30" t="str">
        <f>IF(SUMIFS(Sick!E$3:E$366,Sick!$B$3:$B$366,INDEX(Sick!$B:$B,3+((ROW(16:16)-1)*7)))=0,"0",SUMIFS(Sick!E$3:E$366,Sick!$B$3:$B$366,INDEX(Sick!$B:$B,3+((ROW(16:16)-1)*7))))</f>
        <v>0</v>
      </c>
      <c r="M18" s="31" t="str">
        <f>IF(SUMIFS(Sick!F$3:F$366,Sick!$B$3:$B$366,INDEX(Sick!$B:$B,3+((ROW(16:16)-1)*7)))=0,"0",SUMIFS(Sick!F$3:F$366,Sick!$B$3:$B$366,INDEX(Sick!$B:$B,3+((ROW(16:16)-1)*7))))</f>
        <v>0</v>
      </c>
      <c r="N18" s="31" t="str">
        <f>IF(SUMIFS(Sick!G$3:G$366,Sick!$B$3:$B$366,INDEX(Sick!$B:$B,3+((ROW(16:16)-1)*7)))=0,"0",SUMIFS(Sick!G$3:G$366,Sick!$B$3:$B$366,INDEX(Sick!$B:$B,3+((ROW(16:16)-1)*7))))</f>
        <v>0</v>
      </c>
      <c r="O18" s="31" t="str">
        <f>IF(SUMIFS(Sick!H$3:H$366,Sick!$B$3:$B$366,INDEX(Sick!$B:$B,3+((ROW(16:16)-1)*7)))=0,"0",SUMIFS(Sick!H$3:H$366,Sick!$B$3:$B$366,INDEX(Sick!$B:$B,3+((ROW(16:16)-1)*7))))</f>
        <v>0</v>
      </c>
      <c r="P18" s="31" t="str">
        <f>IF(SUMIFS(Sick!I$3:I$366,Sick!$B$3:$B$366,INDEX(Sick!$B:$B,3+((ROW(16:16)-1)*7)))=0,"0",SUMIFS(Sick!I$3:I$366,Sick!$B$3:$B$366,INDEX(Sick!$B:$B,3+((ROW(16:16)-1)*7))))</f>
        <v>0</v>
      </c>
      <c r="Q18" s="36" t="str">
        <f>IF(SUMIFS(Sick!J$3:J$366,Sick!$B$3:$B$366,INDEX(Sick!$B:$B,3+((ROW(16:16)-1)*7)))=0,"0",SUMIFS(Sick!J$3:J$366,Sick!$B$3:$B$366,INDEX(Sick!$B:$B,3+((ROW(16:16)-1)*7))))</f>
        <v>0</v>
      </c>
      <c r="R18" s="104"/>
    </row>
    <row r="19" spans="1:18" x14ac:dyDescent="0.2">
      <c r="A19" s="4">
        <f t="shared" si="3"/>
        <v>17</v>
      </c>
      <c r="B19" s="11">
        <f t="shared" si="0"/>
        <v>43576</v>
      </c>
      <c r="C19" s="11">
        <f t="shared" si="1"/>
        <v>43582</v>
      </c>
      <c r="D19" s="15" t="str">
        <f t="shared" si="2"/>
        <v>4/21 - 4/27</v>
      </c>
      <c r="E19" s="30" t="str">
        <f>IF(SUMIFS(Daily!E$3:E$366,Daily!$B$3:$B$366,INDEX(Daily!$B:$B,3+((ROW(17:17)-1)*7)))=0,"0",SUMIFS(Daily!E$3:E$366,Daily!$B$3:$B$366,INDEX(Daily!$B:$B,3+((ROW(17:17)-1)*7))))</f>
        <v>0</v>
      </c>
      <c r="F19" s="31" t="str">
        <f>IF(SUMIFS(Daily!F$3:F$366,Daily!$B$3:$B$366,INDEX(Daily!$B:$B,3+((ROW(17:17)-1)*7)))=0,"0",SUMIFS(Daily!F$3:F$366,Daily!$B$3:$B$366,INDEX(Daily!$B:$B,3+((ROW(17:17)-1)*7))))</f>
        <v>0</v>
      </c>
      <c r="G19" s="31" t="str">
        <f>IF(SUMIFS(Daily!G$3:G$366,Daily!$B$3:$B$366,INDEX(Daily!$B:$B,3+((ROW(17:17)-1)*7)))=0,"0",SUMIFS(Daily!G$3:G$366,Daily!$B$3:$B$366,INDEX(Daily!$B:$B,3+((ROW(17:17)-1)*7))))</f>
        <v>0</v>
      </c>
      <c r="H19" s="31" t="str">
        <f>IF(SUMIFS(Daily!H$3:H$366,Daily!$B$3:$B$366,INDEX(Daily!$B:$B,3+((ROW(17:17)-1)*7)))=0,"0",SUMIFS(Daily!H$3:H$366,Daily!$B$3:$B$366,INDEX(Daily!$B:$B,3+((ROW(17:17)-1)*7))))</f>
        <v>0</v>
      </c>
      <c r="I19" s="31" t="str">
        <f>IF(SUMIFS(Daily!I$3:I$366,Daily!$B$3:$B$366,INDEX(Daily!$B:$B,3+((ROW(17:17)-1)*7)))=0,"0",SUMIFS(Daily!I$3:I$366,Daily!$B$3:$B$366,INDEX(Daily!$B:$B,3+((ROW(17:17)-1)*7))))</f>
        <v>0</v>
      </c>
      <c r="J19" s="36" t="str">
        <f>IF(SUMIFS(Daily!J$3:J$366,Daily!$B$3:$B$366,INDEX(Daily!$B:$B,3+((ROW(17:17)-1)*7)))=0,"0",SUMIFS(Daily!J$3:J$366,Daily!$B$3:$B$366,INDEX(Daily!$B:$B,3+((ROW(17:17)-1)*7))))</f>
        <v>0</v>
      </c>
      <c r="K19" s="104"/>
      <c r="L19" s="30" t="str">
        <f>IF(SUMIFS(Sick!E$3:E$366,Sick!$B$3:$B$366,INDEX(Sick!$B:$B,3+((ROW(17:17)-1)*7)))=0,"0",SUMIFS(Sick!E$3:E$366,Sick!$B$3:$B$366,INDEX(Sick!$B:$B,3+((ROW(17:17)-1)*7))))</f>
        <v>0</v>
      </c>
      <c r="M19" s="31" t="str">
        <f>IF(SUMIFS(Sick!F$3:F$366,Sick!$B$3:$B$366,INDEX(Sick!$B:$B,3+((ROW(17:17)-1)*7)))=0,"0",SUMIFS(Sick!F$3:F$366,Sick!$B$3:$B$366,INDEX(Sick!$B:$B,3+((ROW(17:17)-1)*7))))</f>
        <v>0</v>
      </c>
      <c r="N19" s="31" t="str">
        <f>IF(SUMIFS(Sick!G$3:G$366,Sick!$B$3:$B$366,INDEX(Sick!$B:$B,3+((ROW(17:17)-1)*7)))=0,"0",SUMIFS(Sick!G$3:G$366,Sick!$B$3:$B$366,INDEX(Sick!$B:$B,3+((ROW(17:17)-1)*7))))</f>
        <v>0</v>
      </c>
      <c r="O19" s="31" t="str">
        <f>IF(SUMIFS(Sick!H$3:H$366,Sick!$B$3:$B$366,INDEX(Sick!$B:$B,3+((ROW(17:17)-1)*7)))=0,"0",SUMIFS(Sick!H$3:H$366,Sick!$B$3:$B$366,INDEX(Sick!$B:$B,3+((ROW(17:17)-1)*7))))</f>
        <v>0</v>
      </c>
      <c r="P19" s="31" t="str">
        <f>IF(SUMIFS(Sick!I$3:I$366,Sick!$B$3:$B$366,INDEX(Sick!$B:$B,3+((ROW(17:17)-1)*7)))=0,"0",SUMIFS(Sick!I$3:I$366,Sick!$B$3:$B$366,INDEX(Sick!$B:$B,3+((ROW(17:17)-1)*7))))</f>
        <v>0</v>
      </c>
      <c r="Q19" s="36" t="str">
        <f>IF(SUMIFS(Sick!J$3:J$366,Sick!$B$3:$B$366,INDEX(Sick!$B:$B,3+((ROW(17:17)-1)*7)))=0,"0",SUMIFS(Sick!J$3:J$366,Sick!$B$3:$B$366,INDEX(Sick!$B:$B,3+((ROW(17:17)-1)*7))))</f>
        <v>0</v>
      </c>
      <c r="R19" s="104"/>
    </row>
    <row r="20" spans="1:18" x14ac:dyDescent="0.2">
      <c r="A20" s="4">
        <f t="shared" si="3"/>
        <v>18</v>
      </c>
      <c r="B20" s="11">
        <f t="shared" si="0"/>
        <v>43583</v>
      </c>
      <c r="C20" s="11">
        <f t="shared" si="1"/>
        <v>43589</v>
      </c>
      <c r="D20" s="15" t="str">
        <f t="shared" si="2"/>
        <v>4/28 - 5/4</v>
      </c>
      <c r="E20" s="30" t="str">
        <f>IF(SUMIFS(Daily!E$3:E$366,Daily!$B$3:$B$366,INDEX(Daily!$B:$B,3+((ROW(18:18)-1)*7)))=0,"0",SUMIFS(Daily!E$3:E$366,Daily!$B$3:$B$366,INDEX(Daily!$B:$B,3+((ROW(18:18)-1)*7))))</f>
        <v>0</v>
      </c>
      <c r="F20" s="31" t="str">
        <f>IF(SUMIFS(Daily!F$3:F$366,Daily!$B$3:$B$366,INDEX(Daily!$B:$B,3+((ROW(18:18)-1)*7)))=0,"0",SUMIFS(Daily!F$3:F$366,Daily!$B$3:$B$366,INDEX(Daily!$B:$B,3+((ROW(18:18)-1)*7))))</f>
        <v>0</v>
      </c>
      <c r="G20" s="31" t="str">
        <f>IF(SUMIFS(Daily!G$3:G$366,Daily!$B$3:$B$366,INDEX(Daily!$B:$B,3+((ROW(18:18)-1)*7)))=0,"0",SUMIFS(Daily!G$3:G$366,Daily!$B$3:$B$366,INDEX(Daily!$B:$B,3+((ROW(18:18)-1)*7))))</f>
        <v>0</v>
      </c>
      <c r="H20" s="31" t="str">
        <f>IF(SUMIFS(Daily!H$3:H$366,Daily!$B$3:$B$366,INDEX(Daily!$B:$B,3+((ROW(18:18)-1)*7)))=0,"0",SUMIFS(Daily!H$3:H$366,Daily!$B$3:$B$366,INDEX(Daily!$B:$B,3+((ROW(18:18)-1)*7))))</f>
        <v>0</v>
      </c>
      <c r="I20" s="31" t="str">
        <f>IF(SUMIFS(Daily!I$3:I$366,Daily!$B$3:$B$366,INDEX(Daily!$B:$B,3+((ROW(18:18)-1)*7)))=0,"0",SUMIFS(Daily!I$3:I$366,Daily!$B$3:$B$366,INDEX(Daily!$B:$B,3+((ROW(18:18)-1)*7))))</f>
        <v>0</v>
      </c>
      <c r="J20" s="36" t="str">
        <f>IF(SUMIFS(Daily!J$3:J$366,Daily!$B$3:$B$366,INDEX(Daily!$B:$B,3+((ROW(18:18)-1)*7)))=0,"0",SUMIFS(Daily!J$3:J$366,Daily!$B$3:$B$366,INDEX(Daily!$B:$B,3+((ROW(18:18)-1)*7))))</f>
        <v>0</v>
      </c>
      <c r="K20" s="104"/>
      <c r="L20" s="30" t="str">
        <f>IF(SUMIFS(Sick!E$3:E$366,Sick!$B$3:$B$366,INDEX(Sick!$B:$B,3+((ROW(18:18)-1)*7)))=0,"0",SUMIFS(Sick!E$3:E$366,Sick!$B$3:$B$366,INDEX(Sick!$B:$B,3+((ROW(18:18)-1)*7))))</f>
        <v>0</v>
      </c>
      <c r="M20" s="31" t="str">
        <f>IF(SUMIFS(Sick!F$3:F$366,Sick!$B$3:$B$366,INDEX(Sick!$B:$B,3+((ROW(18:18)-1)*7)))=0,"0",SUMIFS(Sick!F$3:F$366,Sick!$B$3:$B$366,INDEX(Sick!$B:$B,3+((ROW(18:18)-1)*7))))</f>
        <v>0</v>
      </c>
      <c r="N20" s="31" t="str">
        <f>IF(SUMIFS(Sick!G$3:G$366,Sick!$B$3:$B$366,INDEX(Sick!$B:$B,3+((ROW(18:18)-1)*7)))=0,"0",SUMIFS(Sick!G$3:G$366,Sick!$B$3:$B$366,INDEX(Sick!$B:$B,3+((ROW(18:18)-1)*7))))</f>
        <v>0</v>
      </c>
      <c r="O20" s="31" t="str">
        <f>IF(SUMIFS(Sick!H$3:H$366,Sick!$B$3:$B$366,INDEX(Sick!$B:$B,3+((ROW(18:18)-1)*7)))=0,"0",SUMIFS(Sick!H$3:H$366,Sick!$B$3:$B$366,INDEX(Sick!$B:$B,3+((ROW(18:18)-1)*7))))</f>
        <v>0</v>
      </c>
      <c r="P20" s="31" t="str">
        <f>IF(SUMIFS(Sick!I$3:I$366,Sick!$B$3:$B$366,INDEX(Sick!$B:$B,3+((ROW(18:18)-1)*7)))=0,"0",SUMIFS(Sick!I$3:I$366,Sick!$B$3:$B$366,INDEX(Sick!$B:$B,3+((ROW(18:18)-1)*7))))</f>
        <v>0</v>
      </c>
      <c r="Q20" s="36" t="str">
        <f>IF(SUMIFS(Sick!J$3:J$366,Sick!$B$3:$B$366,INDEX(Sick!$B:$B,3+((ROW(18:18)-1)*7)))=0,"0",SUMIFS(Sick!J$3:J$366,Sick!$B$3:$B$366,INDEX(Sick!$B:$B,3+((ROW(18:18)-1)*7))))</f>
        <v>0</v>
      </c>
      <c r="R20" s="104"/>
    </row>
    <row r="21" spans="1:18" x14ac:dyDescent="0.2">
      <c r="A21" s="4">
        <f t="shared" si="3"/>
        <v>19</v>
      </c>
      <c r="B21" s="11">
        <f t="shared" si="0"/>
        <v>43590</v>
      </c>
      <c r="C21" s="11">
        <f t="shared" si="1"/>
        <v>43596</v>
      </c>
      <c r="D21" s="15" t="str">
        <f t="shared" si="2"/>
        <v>5/5 - 5/11</v>
      </c>
      <c r="E21" s="30" t="str">
        <f>IF(SUMIFS(Daily!E$3:E$366,Daily!$B$3:$B$366,INDEX(Daily!$B:$B,3+((ROW(19:19)-1)*7)))=0,"0",SUMIFS(Daily!E$3:E$366,Daily!$B$3:$B$366,INDEX(Daily!$B:$B,3+((ROW(19:19)-1)*7))))</f>
        <v>0</v>
      </c>
      <c r="F21" s="31" t="str">
        <f>IF(SUMIFS(Daily!F$3:F$366,Daily!$B$3:$B$366,INDEX(Daily!$B:$B,3+((ROW(19:19)-1)*7)))=0,"0",SUMIFS(Daily!F$3:F$366,Daily!$B$3:$B$366,INDEX(Daily!$B:$B,3+((ROW(19:19)-1)*7))))</f>
        <v>0</v>
      </c>
      <c r="G21" s="31" t="str">
        <f>IF(SUMIFS(Daily!G$3:G$366,Daily!$B$3:$B$366,INDEX(Daily!$B:$B,3+((ROW(19:19)-1)*7)))=0,"0",SUMIFS(Daily!G$3:G$366,Daily!$B$3:$B$366,INDEX(Daily!$B:$B,3+((ROW(19:19)-1)*7))))</f>
        <v>0</v>
      </c>
      <c r="H21" s="31" t="str">
        <f>IF(SUMIFS(Daily!H$3:H$366,Daily!$B$3:$B$366,INDEX(Daily!$B:$B,3+((ROW(19:19)-1)*7)))=0,"0",SUMIFS(Daily!H$3:H$366,Daily!$B$3:$B$366,INDEX(Daily!$B:$B,3+((ROW(19:19)-1)*7))))</f>
        <v>0</v>
      </c>
      <c r="I21" s="31" t="str">
        <f>IF(SUMIFS(Daily!I$3:I$366,Daily!$B$3:$B$366,INDEX(Daily!$B:$B,3+((ROW(19:19)-1)*7)))=0,"0",SUMIFS(Daily!I$3:I$366,Daily!$B$3:$B$366,INDEX(Daily!$B:$B,3+((ROW(19:19)-1)*7))))</f>
        <v>0</v>
      </c>
      <c r="J21" s="36" t="str">
        <f>IF(SUMIFS(Daily!J$3:J$366,Daily!$B$3:$B$366,INDEX(Daily!$B:$B,3+((ROW(19:19)-1)*7)))=0,"0",SUMIFS(Daily!J$3:J$366,Daily!$B$3:$B$366,INDEX(Daily!$B:$B,3+((ROW(19:19)-1)*7))))</f>
        <v>0</v>
      </c>
      <c r="K21" s="104"/>
      <c r="L21" s="30" t="str">
        <f>IF(SUMIFS(Sick!E$3:E$366,Sick!$B$3:$B$366,INDEX(Sick!$B:$B,3+((ROW(19:19)-1)*7)))=0,"0",SUMIFS(Sick!E$3:E$366,Sick!$B$3:$B$366,INDEX(Sick!$B:$B,3+((ROW(19:19)-1)*7))))</f>
        <v>0</v>
      </c>
      <c r="M21" s="31" t="str">
        <f>IF(SUMIFS(Sick!F$3:F$366,Sick!$B$3:$B$366,INDEX(Sick!$B:$B,3+((ROW(19:19)-1)*7)))=0,"0",SUMIFS(Sick!F$3:F$366,Sick!$B$3:$B$366,INDEX(Sick!$B:$B,3+((ROW(19:19)-1)*7))))</f>
        <v>0</v>
      </c>
      <c r="N21" s="31" t="str">
        <f>IF(SUMIFS(Sick!G$3:G$366,Sick!$B$3:$B$366,INDEX(Sick!$B:$B,3+((ROW(19:19)-1)*7)))=0,"0",SUMIFS(Sick!G$3:G$366,Sick!$B$3:$B$366,INDEX(Sick!$B:$B,3+((ROW(19:19)-1)*7))))</f>
        <v>0</v>
      </c>
      <c r="O21" s="31" t="str">
        <f>IF(SUMIFS(Sick!H$3:H$366,Sick!$B$3:$B$366,INDEX(Sick!$B:$B,3+((ROW(19:19)-1)*7)))=0,"0",SUMIFS(Sick!H$3:H$366,Sick!$B$3:$B$366,INDEX(Sick!$B:$B,3+((ROW(19:19)-1)*7))))</f>
        <v>0</v>
      </c>
      <c r="P21" s="31" t="str">
        <f>IF(SUMIFS(Sick!I$3:I$366,Sick!$B$3:$B$366,INDEX(Sick!$B:$B,3+((ROW(19:19)-1)*7)))=0,"0",SUMIFS(Sick!I$3:I$366,Sick!$B$3:$B$366,INDEX(Sick!$B:$B,3+((ROW(19:19)-1)*7))))</f>
        <v>0</v>
      </c>
      <c r="Q21" s="36" t="str">
        <f>IF(SUMIFS(Sick!J$3:J$366,Sick!$B$3:$B$366,INDEX(Sick!$B:$B,3+((ROW(19:19)-1)*7)))=0,"0",SUMIFS(Sick!J$3:J$366,Sick!$B$3:$B$366,INDEX(Sick!$B:$B,3+((ROW(19:19)-1)*7))))</f>
        <v>0</v>
      </c>
      <c r="R21" s="104"/>
    </row>
    <row r="22" spans="1:18" x14ac:dyDescent="0.2">
      <c r="A22" s="4">
        <f t="shared" si="3"/>
        <v>20</v>
      </c>
      <c r="B22" s="11">
        <f t="shared" si="0"/>
        <v>43597</v>
      </c>
      <c r="C22" s="11">
        <f t="shared" si="1"/>
        <v>43603</v>
      </c>
      <c r="D22" s="15" t="str">
        <f t="shared" si="2"/>
        <v>5/12 - 5/18</v>
      </c>
      <c r="E22" s="30" t="str">
        <f>IF(SUMIFS(Daily!E$3:E$366,Daily!$B$3:$B$366,INDEX(Daily!$B:$B,3+((ROW(20:20)-1)*7)))=0,"0",SUMIFS(Daily!E$3:E$366,Daily!$B$3:$B$366,INDEX(Daily!$B:$B,3+((ROW(20:20)-1)*7))))</f>
        <v>0</v>
      </c>
      <c r="F22" s="31" t="str">
        <f>IF(SUMIFS(Daily!F$3:F$366,Daily!$B$3:$B$366,INDEX(Daily!$B:$B,3+((ROW(20:20)-1)*7)))=0,"0",SUMIFS(Daily!F$3:F$366,Daily!$B$3:$B$366,INDEX(Daily!$B:$B,3+((ROW(20:20)-1)*7))))</f>
        <v>0</v>
      </c>
      <c r="G22" s="31" t="str">
        <f>IF(SUMIFS(Daily!G$3:G$366,Daily!$B$3:$B$366,INDEX(Daily!$B:$B,3+((ROW(20:20)-1)*7)))=0,"0",SUMIFS(Daily!G$3:G$366,Daily!$B$3:$B$366,INDEX(Daily!$B:$B,3+((ROW(20:20)-1)*7))))</f>
        <v>0</v>
      </c>
      <c r="H22" s="31" t="str">
        <f>IF(SUMIFS(Daily!H$3:H$366,Daily!$B$3:$B$366,INDEX(Daily!$B:$B,3+((ROW(20:20)-1)*7)))=0,"0",SUMIFS(Daily!H$3:H$366,Daily!$B$3:$B$366,INDEX(Daily!$B:$B,3+((ROW(20:20)-1)*7))))</f>
        <v>0</v>
      </c>
      <c r="I22" s="31" t="str">
        <f>IF(SUMIFS(Daily!I$3:I$366,Daily!$B$3:$B$366,INDEX(Daily!$B:$B,3+((ROW(20:20)-1)*7)))=0,"0",SUMIFS(Daily!I$3:I$366,Daily!$B$3:$B$366,INDEX(Daily!$B:$B,3+((ROW(20:20)-1)*7))))</f>
        <v>0</v>
      </c>
      <c r="J22" s="36" t="str">
        <f>IF(SUMIFS(Daily!J$3:J$366,Daily!$B$3:$B$366,INDEX(Daily!$B:$B,3+((ROW(20:20)-1)*7)))=0,"0",SUMIFS(Daily!J$3:J$366,Daily!$B$3:$B$366,INDEX(Daily!$B:$B,3+((ROW(20:20)-1)*7))))</f>
        <v>0</v>
      </c>
      <c r="K22" s="104"/>
      <c r="L22" s="30" t="str">
        <f>IF(SUMIFS(Sick!E$3:E$366,Sick!$B$3:$B$366,INDEX(Sick!$B:$B,3+((ROW(20:20)-1)*7)))=0,"0",SUMIFS(Sick!E$3:E$366,Sick!$B$3:$B$366,INDEX(Sick!$B:$B,3+((ROW(20:20)-1)*7))))</f>
        <v>0</v>
      </c>
      <c r="M22" s="31" t="str">
        <f>IF(SUMIFS(Sick!F$3:F$366,Sick!$B$3:$B$366,INDEX(Sick!$B:$B,3+((ROW(20:20)-1)*7)))=0,"0",SUMIFS(Sick!F$3:F$366,Sick!$B$3:$B$366,INDEX(Sick!$B:$B,3+((ROW(20:20)-1)*7))))</f>
        <v>0</v>
      </c>
      <c r="N22" s="31" t="str">
        <f>IF(SUMIFS(Sick!G$3:G$366,Sick!$B$3:$B$366,INDEX(Sick!$B:$B,3+((ROW(20:20)-1)*7)))=0,"0",SUMIFS(Sick!G$3:G$366,Sick!$B$3:$B$366,INDEX(Sick!$B:$B,3+((ROW(20:20)-1)*7))))</f>
        <v>0</v>
      </c>
      <c r="O22" s="31" t="str">
        <f>IF(SUMIFS(Sick!H$3:H$366,Sick!$B$3:$B$366,INDEX(Sick!$B:$B,3+((ROW(20:20)-1)*7)))=0,"0",SUMIFS(Sick!H$3:H$366,Sick!$B$3:$B$366,INDEX(Sick!$B:$B,3+((ROW(20:20)-1)*7))))</f>
        <v>0</v>
      </c>
      <c r="P22" s="31" t="str">
        <f>IF(SUMIFS(Sick!I$3:I$366,Sick!$B$3:$B$366,INDEX(Sick!$B:$B,3+((ROW(20:20)-1)*7)))=0,"0",SUMIFS(Sick!I$3:I$366,Sick!$B$3:$B$366,INDEX(Sick!$B:$B,3+((ROW(20:20)-1)*7))))</f>
        <v>0</v>
      </c>
      <c r="Q22" s="36" t="str">
        <f>IF(SUMIFS(Sick!J$3:J$366,Sick!$B$3:$B$366,INDEX(Sick!$B:$B,3+((ROW(20:20)-1)*7)))=0,"0",SUMIFS(Sick!J$3:J$366,Sick!$B$3:$B$366,INDEX(Sick!$B:$B,3+((ROW(20:20)-1)*7))))</f>
        <v>0</v>
      </c>
      <c r="R22" s="104"/>
    </row>
    <row r="23" spans="1:18" x14ac:dyDescent="0.2">
      <c r="A23" s="4">
        <f t="shared" si="3"/>
        <v>21</v>
      </c>
      <c r="B23" s="11">
        <f t="shared" si="0"/>
        <v>43604</v>
      </c>
      <c r="C23" s="11">
        <f t="shared" si="1"/>
        <v>43610</v>
      </c>
      <c r="D23" s="15" t="str">
        <f t="shared" si="2"/>
        <v>5/19 - 5/25</v>
      </c>
      <c r="E23" s="30" t="str">
        <f>IF(SUMIFS(Daily!E$3:E$366,Daily!$B$3:$B$366,INDEX(Daily!$B:$B,3+((ROW(21:21)-1)*7)))=0,"0",SUMIFS(Daily!E$3:E$366,Daily!$B$3:$B$366,INDEX(Daily!$B:$B,3+((ROW(21:21)-1)*7))))</f>
        <v>0</v>
      </c>
      <c r="F23" s="31" t="str">
        <f>IF(SUMIFS(Daily!F$3:F$366,Daily!$B$3:$B$366,INDEX(Daily!$B:$B,3+((ROW(21:21)-1)*7)))=0,"0",SUMIFS(Daily!F$3:F$366,Daily!$B$3:$B$366,INDEX(Daily!$B:$B,3+((ROW(21:21)-1)*7))))</f>
        <v>0</v>
      </c>
      <c r="G23" s="31" t="str">
        <f>IF(SUMIFS(Daily!G$3:G$366,Daily!$B$3:$B$366,INDEX(Daily!$B:$B,3+((ROW(21:21)-1)*7)))=0,"0",SUMIFS(Daily!G$3:G$366,Daily!$B$3:$B$366,INDEX(Daily!$B:$B,3+((ROW(21:21)-1)*7))))</f>
        <v>0</v>
      </c>
      <c r="H23" s="31" t="str">
        <f>IF(SUMIFS(Daily!H$3:H$366,Daily!$B$3:$B$366,INDEX(Daily!$B:$B,3+((ROW(21:21)-1)*7)))=0,"0",SUMIFS(Daily!H$3:H$366,Daily!$B$3:$B$366,INDEX(Daily!$B:$B,3+((ROW(21:21)-1)*7))))</f>
        <v>0</v>
      </c>
      <c r="I23" s="31" t="str">
        <f>IF(SUMIFS(Daily!I$3:I$366,Daily!$B$3:$B$366,INDEX(Daily!$B:$B,3+((ROW(21:21)-1)*7)))=0,"0",SUMIFS(Daily!I$3:I$366,Daily!$B$3:$B$366,INDEX(Daily!$B:$B,3+((ROW(21:21)-1)*7))))</f>
        <v>0</v>
      </c>
      <c r="J23" s="36" t="str">
        <f>IF(SUMIFS(Daily!J$3:J$366,Daily!$B$3:$B$366,INDEX(Daily!$B:$B,3+((ROW(21:21)-1)*7)))=0,"0",SUMIFS(Daily!J$3:J$366,Daily!$B$3:$B$366,INDEX(Daily!$B:$B,3+((ROW(21:21)-1)*7))))</f>
        <v>0</v>
      </c>
      <c r="K23" s="104"/>
      <c r="L23" s="30" t="str">
        <f>IF(SUMIFS(Sick!E$3:E$366,Sick!$B$3:$B$366,INDEX(Sick!$B:$B,3+((ROW(21:21)-1)*7)))=0,"0",SUMIFS(Sick!E$3:E$366,Sick!$B$3:$B$366,INDEX(Sick!$B:$B,3+((ROW(21:21)-1)*7))))</f>
        <v>0</v>
      </c>
      <c r="M23" s="31" t="str">
        <f>IF(SUMIFS(Sick!F$3:F$366,Sick!$B$3:$B$366,INDEX(Sick!$B:$B,3+((ROW(21:21)-1)*7)))=0,"0",SUMIFS(Sick!F$3:F$366,Sick!$B$3:$B$366,INDEX(Sick!$B:$B,3+((ROW(21:21)-1)*7))))</f>
        <v>0</v>
      </c>
      <c r="N23" s="31" t="str">
        <f>IF(SUMIFS(Sick!G$3:G$366,Sick!$B$3:$B$366,INDEX(Sick!$B:$B,3+((ROW(21:21)-1)*7)))=0,"0",SUMIFS(Sick!G$3:G$366,Sick!$B$3:$B$366,INDEX(Sick!$B:$B,3+((ROW(21:21)-1)*7))))</f>
        <v>0</v>
      </c>
      <c r="O23" s="31" t="str">
        <f>IF(SUMIFS(Sick!H$3:H$366,Sick!$B$3:$B$366,INDEX(Sick!$B:$B,3+((ROW(21:21)-1)*7)))=0,"0",SUMIFS(Sick!H$3:H$366,Sick!$B$3:$B$366,INDEX(Sick!$B:$B,3+((ROW(21:21)-1)*7))))</f>
        <v>0</v>
      </c>
      <c r="P23" s="31" t="str">
        <f>IF(SUMIFS(Sick!I$3:I$366,Sick!$B$3:$B$366,INDEX(Sick!$B:$B,3+((ROW(21:21)-1)*7)))=0,"0",SUMIFS(Sick!I$3:I$366,Sick!$B$3:$B$366,INDEX(Sick!$B:$B,3+((ROW(21:21)-1)*7))))</f>
        <v>0</v>
      </c>
      <c r="Q23" s="36" t="str">
        <f>IF(SUMIFS(Sick!J$3:J$366,Sick!$B$3:$B$366,INDEX(Sick!$B:$B,3+((ROW(21:21)-1)*7)))=0,"0",SUMIFS(Sick!J$3:J$366,Sick!$B$3:$B$366,INDEX(Sick!$B:$B,3+((ROW(21:21)-1)*7))))</f>
        <v>0</v>
      </c>
      <c r="R23" s="104"/>
    </row>
    <row r="24" spans="1:18" x14ac:dyDescent="0.2">
      <c r="A24" s="4">
        <f t="shared" si="3"/>
        <v>22</v>
      </c>
      <c r="B24" s="11">
        <f t="shared" si="0"/>
        <v>43611</v>
      </c>
      <c r="C24" s="11">
        <f t="shared" si="1"/>
        <v>43617</v>
      </c>
      <c r="D24" s="15" t="str">
        <f t="shared" si="2"/>
        <v>5/26 - 6/1</v>
      </c>
      <c r="E24" s="30" t="str">
        <f>IF(SUMIFS(Daily!E$3:E$366,Daily!$B$3:$B$366,INDEX(Daily!$B:$B,3+((ROW(22:22)-1)*7)))=0,"0",SUMIFS(Daily!E$3:E$366,Daily!$B$3:$B$366,INDEX(Daily!$B:$B,3+((ROW(22:22)-1)*7))))</f>
        <v>0</v>
      </c>
      <c r="F24" s="31" t="str">
        <f>IF(SUMIFS(Daily!F$3:F$366,Daily!$B$3:$B$366,INDEX(Daily!$B:$B,3+((ROW(22:22)-1)*7)))=0,"0",SUMIFS(Daily!F$3:F$366,Daily!$B$3:$B$366,INDEX(Daily!$B:$B,3+((ROW(22:22)-1)*7))))</f>
        <v>0</v>
      </c>
      <c r="G24" s="31" t="str">
        <f>IF(SUMIFS(Daily!G$3:G$366,Daily!$B$3:$B$366,INDEX(Daily!$B:$B,3+((ROW(22:22)-1)*7)))=0,"0",SUMIFS(Daily!G$3:G$366,Daily!$B$3:$B$366,INDEX(Daily!$B:$B,3+((ROW(22:22)-1)*7))))</f>
        <v>0</v>
      </c>
      <c r="H24" s="31" t="str">
        <f>IF(SUMIFS(Daily!H$3:H$366,Daily!$B$3:$B$366,INDEX(Daily!$B:$B,3+((ROW(22:22)-1)*7)))=0,"0",SUMIFS(Daily!H$3:H$366,Daily!$B$3:$B$366,INDEX(Daily!$B:$B,3+((ROW(22:22)-1)*7))))</f>
        <v>0</v>
      </c>
      <c r="I24" s="31" t="str">
        <f>IF(SUMIFS(Daily!I$3:I$366,Daily!$B$3:$B$366,INDEX(Daily!$B:$B,3+((ROW(22:22)-1)*7)))=0,"0",SUMIFS(Daily!I$3:I$366,Daily!$B$3:$B$366,INDEX(Daily!$B:$B,3+((ROW(22:22)-1)*7))))</f>
        <v>0</v>
      </c>
      <c r="J24" s="36" t="str">
        <f>IF(SUMIFS(Daily!J$3:J$366,Daily!$B$3:$B$366,INDEX(Daily!$B:$B,3+((ROW(22:22)-1)*7)))=0,"0",SUMIFS(Daily!J$3:J$366,Daily!$B$3:$B$366,INDEX(Daily!$B:$B,3+((ROW(22:22)-1)*7))))</f>
        <v>0</v>
      </c>
      <c r="K24" s="104"/>
      <c r="L24" s="30" t="str">
        <f>IF(SUMIFS(Sick!E$3:E$366,Sick!$B$3:$B$366,INDEX(Sick!$B:$B,3+((ROW(22:22)-1)*7)))=0,"0",SUMIFS(Sick!E$3:E$366,Sick!$B$3:$B$366,INDEX(Sick!$B:$B,3+((ROW(22:22)-1)*7))))</f>
        <v>0</v>
      </c>
      <c r="M24" s="31" t="str">
        <f>IF(SUMIFS(Sick!F$3:F$366,Sick!$B$3:$B$366,INDEX(Sick!$B:$B,3+((ROW(22:22)-1)*7)))=0,"0",SUMIFS(Sick!F$3:F$366,Sick!$B$3:$B$366,INDEX(Sick!$B:$B,3+((ROW(22:22)-1)*7))))</f>
        <v>0</v>
      </c>
      <c r="N24" s="31" t="str">
        <f>IF(SUMIFS(Sick!G$3:G$366,Sick!$B$3:$B$366,INDEX(Sick!$B:$B,3+((ROW(22:22)-1)*7)))=0,"0",SUMIFS(Sick!G$3:G$366,Sick!$B$3:$B$366,INDEX(Sick!$B:$B,3+((ROW(22:22)-1)*7))))</f>
        <v>0</v>
      </c>
      <c r="O24" s="31" t="str">
        <f>IF(SUMIFS(Sick!H$3:H$366,Sick!$B$3:$B$366,INDEX(Sick!$B:$B,3+((ROW(22:22)-1)*7)))=0,"0",SUMIFS(Sick!H$3:H$366,Sick!$B$3:$B$366,INDEX(Sick!$B:$B,3+((ROW(22:22)-1)*7))))</f>
        <v>0</v>
      </c>
      <c r="P24" s="31" t="str">
        <f>IF(SUMIFS(Sick!I$3:I$366,Sick!$B$3:$B$366,INDEX(Sick!$B:$B,3+((ROW(22:22)-1)*7)))=0,"0",SUMIFS(Sick!I$3:I$366,Sick!$B$3:$B$366,INDEX(Sick!$B:$B,3+((ROW(22:22)-1)*7))))</f>
        <v>0</v>
      </c>
      <c r="Q24" s="36" t="str">
        <f>IF(SUMIFS(Sick!J$3:J$366,Sick!$B$3:$B$366,INDEX(Sick!$B:$B,3+((ROW(22:22)-1)*7)))=0,"0",SUMIFS(Sick!J$3:J$366,Sick!$B$3:$B$366,INDEX(Sick!$B:$B,3+((ROW(22:22)-1)*7))))</f>
        <v>0</v>
      </c>
      <c r="R24" s="104"/>
    </row>
    <row r="25" spans="1:18" x14ac:dyDescent="0.2">
      <c r="A25" s="4">
        <f t="shared" si="3"/>
        <v>23</v>
      </c>
      <c r="B25" s="11">
        <f t="shared" si="0"/>
        <v>43618</v>
      </c>
      <c r="C25" s="11">
        <f t="shared" si="1"/>
        <v>43624</v>
      </c>
      <c r="D25" s="15" t="str">
        <f t="shared" si="2"/>
        <v>6/2 - 6/8</v>
      </c>
      <c r="E25" s="30" t="str">
        <f>IF(SUMIFS(Daily!E$3:E$366,Daily!$B$3:$B$366,INDEX(Daily!$B:$B,3+((ROW(23:23)-1)*7)))=0,"0",SUMIFS(Daily!E$3:E$366,Daily!$B$3:$B$366,INDEX(Daily!$B:$B,3+((ROW(23:23)-1)*7))))</f>
        <v>0</v>
      </c>
      <c r="F25" s="31" t="str">
        <f>IF(SUMIFS(Daily!F$3:F$366,Daily!$B$3:$B$366,INDEX(Daily!$B:$B,3+((ROW(23:23)-1)*7)))=0,"0",SUMIFS(Daily!F$3:F$366,Daily!$B$3:$B$366,INDEX(Daily!$B:$B,3+((ROW(23:23)-1)*7))))</f>
        <v>0</v>
      </c>
      <c r="G25" s="31" t="str">
        <f>IF(SUMIFS(Daily!G$3:G$366,Daily!$B$3:$B$366,INDEX(Daily!$B:$B,3+((ROW(23:23)-1)*7)))=0,"0",SUMIFS(Daily!G$3:G$366,Daily!$B$3:$B$366,INDEX(Daily!$B:$B,3+((ROW(23:23)-1)*7))))</f>
        <v>0</v>
      </c>
      <c r="H25" s="31" t="str">
        <f>IF(SUMIFS(Daily!H$3:H$366,Daily!$B$3:$B$366,INDEX(Daily!$B:$B,3+((ROW(23:23)-1)*7)))=0,"0",SUMIFS(Daily!H$3:H$366,Daily!$B$3:$B$366,INDEX(Daily!$B:$B,3+((ROW(23:23)-1)*7))))</f>
        <v>0</v>
      </c>
      <c r="I25" s="31" t="str">
        <f>IF(SUMIFS(Daily!I$3:I$366,Daily!$B$3:$B$366,INDEX(Daily!$B:$B,3+((ROW(23:23)-1)*7)))=0,"0",SUMIFS(Daily!I$3:I$366,Daily!$B$3:$B$366,INDEX(Daily!$B:$B,3+((ROW(23:23)-1)*7))))</f>
        <v>0</v>
      </c>
      <c r="J25" s="36" t="str">
        <f>IF(SUMIFS(Daily!J$3:J$366,Daily!$B$3:$B$366,INDEX(Daily!$B:$B,3+((ROW(23:23)-1)*7)))=0,"0",SUMIFS(Daily!J$3:J$366,Daily!$B$3:$B$366,INDEX(Daily!$B:$B,3+((ROW(23:23)-1)*7))))</f>
        <v>0</v>
      </c>
      <c r="K25" s="104"/>
      <c r="L25" s="30" t="str">
        <f>IF(SUMIFS(Sick!E$3:E$366,Sick!$B$3:$B$366,INDEX(Sick!$B:$B,3+((ROW(23:23)-1)*7)))=0,"0",SUMIFS(Sick!E$3:E$366,Sick!$B$3:$B$366,INDEX(Sick!$B:$B,3+((ROW(23:23)-1)*7))))</f>
        <v>0</v>
      </c>
      <c r="M25" s="31" t="str">
        <f>IF(SUMIFS(Sick!F$3:F$366,Sick!$B$3:$B$366,INDEX(Sick!$B:$B,3+((ROW(23:23)-1)*7)))=0,"0",SUMIFS(Sick!F$3:F$366,Sick!$B$3:$B$366,INDEX(Sick!$B:$B,3+((ROW(23:23)-1)*7))))</f>
        <v>0</v>
      </c>
      <c r="N25" s="31" t="str">
        <f>IF(SUMIFS(Sick!G$3:G$366,Sick!$B$3:$B$366,INDEX(Sick!$B:$B,3+((ROW(23:23)-1)*7)))=0,"0",SUMIFS(Sick!G$3:G$366,Sick!$B$3:$B$366,INDEX(Sick!$B:$B,3+((ROW(23:23)-1)*7))))</f>
        <v>0</v>
      </c>
      <c r="O25" s="31" t="str">
        <f>IF(SUMIFS(Sick!H$3:H$366,Sick!$B$3:$B$366,INDEX(Sick!$B:$B,3+((ROW(23:23)-1)*7)))=0,"0",SUMIFS(Sick!H$3:H$366,Sick!$B$3:$B$366,INDEX(Sick!$B:$B,3+((ROW(23:23)-1)*7))))</f>
        <v>0</v>
      </c>
      <c r="P25" s="31" t="str">
        <f>IF(SUMIFS(Sick!I$3:I$366,Sick!$B$3:$B$366,INDEX(Sick!$B:$B,3+((ROW(23:23)-1)*7)))=0,"0",SUMIFS(Sick!I$3:I$366,Sick!$B$3:$B$366,INDEX(Sick!$B:$B,3+((ROW(23:23)-1)*7))))</f>
        <v>0</v>
      </c>
      <c r="Q25" s="36" t="str">
        <f>IF(SUMIFS(Sick!J$3:J$366,Sick!$B$3:$B$366,INDEX(Sick!$B:$B,3+((ROW(23:23)-1)*7)))=0,"0",SUMIFS(Sick!J$3:J$366,Sick!$B$3:$B$366,INDEX(Sick!$B:$B,3+((ROW(23:23)-1)*7))))</f>
        <v>0</v>
      </c>
      <c r="R25" s="104"/>
    </row>
    <row r="26" spans="1:18" x14ac:dyDescent="0.2">
      <c r="A26" s="4">
        <f t="shared" si="3"/>
        <v>24</v>
      </c>
      <c r="B26" s="11">
        <f t="shared" si="0"/>
        <v>43625</v>
      </c>
      <c r="C26" s="11">
        <f t="shared" si="1"/>
        <v>43631</v>
      </c>
      <c r="D26" s="15" t="str">
        <f t="shared" si="2"/>
        <v>6/9 - 6/15</v>
      </c>
      <c r="E26" s="30" t="str">
        <f>IF(SUMIFS(Daily!E$3:E$366,Daily!$B$3:$B$366,INDEX(Daily!$B:$B,3+((ROW(24:24)-1)*7)))=0,"0",SUMIFS(Daily!E$3:E$366,Daily!$B$3:$B$366,INDEX(Daily!$B:$B,3+((ROW(24:24)-1)*7))))</f>
        <v>0</v>
      </c>
      <c r="F26" s="31" t="str">
        <f>IF(SUMIFS(Daily!F$3:F$366,Daily!$B$3:$B$366,INDEX(Daily!$B:$B,3+((ROW(24:24)-1)*7)))=0,"0",SUMIFS(Daily!F$3:F$366,Daily!$B$3:$B$366,INDEX(Daily!$B:$B,3+((ROW(24:24)-1)*7))))</f>
        <v>0</v>
      </c>
      <c r="G26" s="31" t="str">
        <f>IF(SUMIFS(Daily!G$3:G$366,Daily!$B$3:$B$366,INDEX(Daily!$B:$B,3+((ROW(24:24)-1)*7)))=0,"0",SUMIFS(Daily!G$3:G$366,Daily!$B$3:$B$366,INDEX(Daily!$B:$B,3+((ROW(24:24)-1)*7))))</f>
        <v>0</v>
      </c>
      <c r="H26" s="31" t="str">
        <f>IF(SUMIFS(Daily!H$3:H$366,Daily!$B$3:$B$366,INDEX(Daily!$B:$B,3+((ROW(24:24)-1)*7)))=0,"0",SUMIFS(Daily!H$3:H$366,Daily!$B$3:$B$366,INDEX(Daily!$B:$B,3+((ROW(24:24)-1)*7))))</f>
        <v>0</v>
      </c>
      <c r="I26" s="31" t="str">
        <f>IF(SUMIFS(Daily!I$3:I$366,Daily!$B$3:$B$366,INDEX(Daily!$B:$B,3+((ROW(24:24)-1)*7)))=0,"0",SUMIFS(Daily!I$3:I$366,Daily!$B$3:$B$366,INDEX(Daily!$B:$B,3+((ROW(24:24)-1)*7))))</f>
        <v>0</v>
      </c>
      <c r="J26" s="36" t="str">
        <f>IF(SUMIFS(Daily!J$3:J$366,Daily!$B$3:$B$366,INDEX(Daily!$B:$B,3+((ROW(24:24)-1)*7)))=0,"0",SUMIFS(Daily!J$3:J$366,Daily!$B$3:$B$366,INDEX(Daily!$B:$B,3+((ROW(24:24)-1)*7))))</f>
        <v>0</v>
      </c>
      <c r="K26" s="104"/>
      <c r="L26" s="30" t="str">
        <f>IF(SUMIFS(Sick!E$3:E$366,Sick!$B$3:$B$366,INDEX(Sick!$B:$B,3+((ROW(24:24)-1)*7)))=0,"0",SUMIFS(Sick!E$3:E$366,Sick!$B$3:$B$366,INDEX(Sick!$B:$B,3+((ROW(24:24)-1)*7))))</f>
        <v>0</v>
      </c>
      <c r="M26" s="31" t="str">
        <f>IF(SUMIFS(Sick!F$3:F$366,Sick!$B$3:$B$366,INDEX(Sick!$B:$B,3+((ROW(24:24)-1)*7)))=0,"0",SUMIFS(Sick!F$3:F$366,Sick!$B$3:$B$366,INDEX(Sick!$B:$B,3+((ROW(24:24)-1)*7))))</f>
        <v>0</v>
      </c>
      <c r="N26" s="31" t="str">
        <f>IF(SUMIFS(Sick!G$3:G$366,Sick!$B$3:$B$366,INDEX(Sick!$B:$B,3+((ROW(24:24)-1)*7)))=0,"0",SUMIFS(Sick!G$3:G$366,Sick!$B$3:$B$366,INDEX(Sick!$B:$B,3+((ROW(24:24)-1)*7))))</f>
        <v>0</v>
      </c>
      <c r="O26" s="31" t="str">
        <f>IF(SUMIFS(Sick!H$3:H$366,Sick!$B$3:$B$366,INDEX(Sick!$B:$B,3+((ROW(24:24)-1)*7)))=0,"0",SUMIFS(Sick!H$3:H$366,Sick!$B$3:$B$366,INDEX(Sick!$B:$B,3+((ROW(24:24)-1)*7))))</f>
        <v>0</v>
      </c>
      <c r="P26" s="31" t="str">
        <f>IF(SUMIFS(Sick!I$3:I$366,Sick!$B$3:$B$366,INDEX(Sick!$B:$B,3+((ROW(24:24)-1)*7)))=0,"0",SUMIFS(Sick!I$3:I$366,Sick!$B$3:$B$366,INDEX(Sick!$B:$B,3+((ROW(24:24)-1)*7))))</f>
        <v>0</v>
      </c>
      <c r="Q26" s="36" t="str">
        <f>IF(SUMIFS(Sick!J$3:J$366,Sick!$B$3:$B$366,INDEX(Sick!$B:$B,3+((ROW(24:24)-1)*7)))=0,"0",SUMIFS(Sick!J$3:J$366,Sick!$B$3:$B$366,INDEX(Sick!$B:$B,3+((ROW(24:24)-1)*7))))</f>
        <v>0</v>
      </c>
      <c r="R26" s="104"/>
    </row>
    <row r="27" spans="1:18" x14ac:dyDescent="0.2">
      <c r="A27" s="4">
        <f t="shared" si="3"/>
        <v>25</v>
      </c>
      <c r="B27" s="11">
        <f t="shared" si="0"/>
        <v>43632</v>
      </c>
      <c r="C27" s="11">
        <f t="shared" si="1"/>
        <v>43638</v>
      </c>
      <c r="D27" s="15" t="str">
        <f t="shared" si="2"/>
        <v>6/16 - 6/22</v>
      </c>
      <c r="E27" s="30" t="str">
        <f>IF(SUMIFS(Daily!E$3:E$366,Daily!$B$3:$B$366,INDEX(Daily!$B:$B,3+((ROW(25:25)-1)*7)))=0,"0",SUMIFS(Daily!E$3:E$366,Daily!$B$3:$B$366,INDEX(Daily!$B:$B,3+((ROW(25:25)-1)*7))))</f>
        <v>0</v>
      </c>
      <c r="F27" s="31" t="str">
        <f>IF(SUMIFS(Daily!F$3:F$366,Daily!$B$3:$B$366,INDEX(Daily!$B:$B,3+((ROW(25:25)-1)*7)))=0,"0",SUMIFS(Daily!F$3:F$366,Daily!$B$3:$B$366,INDEX(Daily!$B:$B,3+((ROW(25:25)-1)*7))))</f>
        <v>0</v>
      </c>
      <c r="G27" s="31" t="str">
        <f>IF(SUMIFS(Daily!G$3:G$366,Daily!$B$3:$B$366,INDEX(Daily!$B:$B,3+((ROW(25:25)-1)*7)))=0,"0",SUMIFS(Daily!G$3:G$366,Daily!$B$3:$B$366,INDEX(Daily!$B:$B,3+((ROW(25:25)-1)*7))))</f>
        <v>0</v>
      </c>
      <c r="H27" s="31" t="str">
        <f>IF(SUMIFS(Daily!H$3:H$366,Daily!$B$3:$B$366,INDEX(Daily!$B:$B,3+((ROW(25:25)-1)*7)))=0,"0",SUMIFS(Daily!H$3:H$366,Daily!$B$3:$B$366,INDEX(Daily!$B:$B,3+((ROW(25:25)-1)*7))))</f>
        <v>0</v>
      </c>
      <c r="I27" s="31" t="str">
        <f>IF(SUMIFS(Daily!I$3:I$366,Daily!$B$3:$B$366,INDEX(Daily!$B:$B,3+((ROW(25:25)-1)*7)))=0,"0",SUMIFS(Daily!I$3:I$366,Daily!$B$3:$B$366,INDEX(Daily!$B:$B,3+((ROW(25:25)-1)*7))))</f>
        <v>0</v>
      </c>
      <c r="J27" s="36" t="str">
        <f>IF(SUMIFS(Daily!J$3:J$366,Daily!$B$3:$B$366,INDEX(Daily!$B:$B,3+((ROW(25:25)-1)*7)))=0,"0",SUMIFS(Daily!J$3:J$366,Daily!$B$3:$B$366,INDEX(Daily!$B:$B,3+((ROW(25:25)-1)*7))))</f>
        <v>0</v>
      </c>
      <c r="K27" s="104"/>
      <c r="L27" s="30" t="str">
        <f>IF(SUMIFS(Sick!E$3:E$366,Sick!$B$3:$B$366,INDEX(Sick!$B:$B,3+((ROW(25:25)-1)*7)))=0,"0",SUMIFS(Sick!E$3:E$366,Sick!$B$3:$B$366,INDEX(Sick!$B:$B,3+((ROW(25:25)-1)*7))))</f>
        <v>0</v>
      </c>
      <c r="M27" s="31" t="str">
        <f>IF(SUMIFS(Sick!F$3:F$366,Sick!$B$3:$B$366,INDEX(Sick!$B:$B,3+((ROW(25:25)-1)*7)))=0,"0",SUMIFS(Sick!F$3:F$366,Sick!$B$3:$B$366,INDEX(Sick!$B:$B,3+((ROW(25:25)-1)*7))))</f>
        <v>0</v>
      </c>
      <c r="N27" s="31" t="str">
        <f>IF(SUMIFS(Sick!G$3:G$366,Sick!$B$3:$B$366,INDEX(Sick!$B:$B,3+((ROW(25:25)-1)*7)))=0,"0",SUMIFS(Sick!G$3:G$366,Sick!$B$3:$B$366,INDEX(Sick!$B:$B,3+((ROW(25:25)-1)*7))))</f>
        <v>0</v>
      </c>
      <c r="O27" s="31" t="str">
        <f>IF(SUMIFS(Sick!H$3:H$366,Sick!$B$3:$B$366,INDEX(Sick!$B:$B,3+((ROW(25:25)-1)*7)))=0,"0",SUMIFS(Sick!H$3:H$366,Sick!$B$3:$B$366,INDEX(Sick!$B:$B,3+((ROW(25:25)-1)*7))))</f>
        <v>0</v>
      </c>
      <c r="P27" s="31" t="str">
        <f>IF(SUMIFS(Sick!I$3:I$366,Sick!$B$3:$B$366,INDEX(Sick!$B:$B,3+((ROW(25:25)-1)*7)))=0,"0",SUMIFS(Sick!I$3:I$366,Sick!$B$3:$B$366,INDEX(Sick!$B:$B,3+((ROW(25:25)-1)*7))))</f>
        <v>0</v>
      </c>
      <c r="Q27" s="36" t="str">
        <f>IF(SUMIFS(Sick!J$3:J$366,Sick!$B$3:$B$366,INDEX(Sick!$B:$B,3+((ROW(25:25)-1)*7)))=0,"0",SUMIFS(Sick!J$3:J$366,Sick!$B$3:$B$366,INDEX(Sick!$B:$B,3+((ROW(25:25)-1)*7))))</f>
        <v>0</v>
      </c>
      <c r="R27" s="104"/>
    </row>
    <row r="28" spans="1:18" x14ac:dyDescent="0.2">
      <c r="A28" s="5">
        <f t="shared" si="3"/>
        <v>26</v>
      </c>
      <c r="B28" s="11">
        <f t="shared" si="0"/>
        <v>43639</v>
      </c>
      <c r="C28" s="11">
        <f t="shared" si="1"/>
        <v>43645</v>
      </c>
      <c r="D28" s="24" t="str">
        <f t="shared" si="2"/>
        <v>6/23 - 6/29</v>
      </c>
      <c r="E28" s="32" t="str">
        <f>IF(SUMIFS(Daily!E$3:E$366,Daily!$B$3:$B$366,INDEX(Daily!$B:$B,3+((ROW(26:26)-1)*7)))=0,"0",SUMIFS(Daily!E$3:E$366,Daily!$B$3:$B$366,INDEX(Daily!$B:$B,3+((ROW(26:26)-1)*7))))</f>
        <v>0</v>
      </c>
      <c r="F28" s="37" t="str">
        <f>IF(SUMIFS(Daily!F$3:F$366,Daily!$B$3:$B$366,INDEX(Daily!$B:$B,3+((ROW(26:26)-1)*7)))=0,"0",SUMIFS(Daily!F$3:F$366,Daily!$B$3:$B$366,INDEX(Daily!$B:$B,3+((ROW(26:26)-1)*7))))</f>
        <v>0</v>
      </c>
      <c r="G28" s="37" t="str">
        <f>IF(SUMIFS(Daily!G$3:G$366,Daily!$B$3:$B$366,INDEX(Daily!$B:$B,3+((ROW(26:26)-1)*7)))=0,"0",SUMIFS(Daily!G$3:G$366,Daily!$B$3:$B$366,INDEX(Daily!$B:$B,3+((ROW(26:26)-1)*7))))</f>
        <v>0</v>
      </c>
      <c r="H28" s="37" t="str">
        <f>IF(SUMIFS(Daily!H$3:H$366,Daily!$B$3:$B$366,INDEX(Daily!$B:$B,3+((ROW(26:26)-1)*7)))=0,"0",SUMIFS(Daily!H$3:H$366,Daily!$B$3:$B$366,INDEX(Daily!$B:$B,3+((ROW(26:26)-1)*7))))</f>
        <v>0</v>
      </c>
      <c r="I28" s="37" t="str">
        <f>IF(SUMIFS(Daily!I$3:I$366,Daily!$B$3:$B$366,INDEX(Daily!$B:$B,3+((ROW(26:26)-1)*7)))=0,"0",SUMIFS(Daily!I$3:I$366,Daily!$B$3:$B$366,INDEX(Daily!$B:$B,3+((ROW(26:26)-1)*7))))</f>
        <v>0</v>
      </c>
      <c r="J28" s="38" t="str">
        <f>IF(SUMIFS(Daily!J$3:J$366,Daily!$B$3:$B$366,INDEX(Daily!$B:$B,3+((ROW(26:26)-1)*7)))=0,"0",SUMIFS(Daily!J$3:J$366,Daily!$B$3:$B$366,INDEX(Daily!$B:$B,3+((ROW(26:26)-1)*7))))</f>
        <v>0</v>
      </c>
      <c r="K28" s="104"/>
      <c r="L28" s="32" t="str">
        <f>IF(SUMIFS(Sick!E$3:E$366,Sick!$B$3:$B$366,INDEX(Sick!$B:$B,3+((ROW(26:26)-1)*7)))=0,"0",SUMIFS(Sick!E$3:E$366,Sick!$B$3:$B$366,INDEX(Sick!$B:$B,3+((ROW(26:26)-1)*7))))</f>
        <v>0</v>
      </c>
      <c r="M28" s="37" t="str">
        <f>IF(SUMIFS(Sick!F$3:F$366,Sick!$B$3:$B$366,INDEX(Sick!$B:$B,3+((ROW(26:26)-1)*7)))=0,"0",SUMIFS(Sick!F$3:F$366,Sick!$B$3:$B$366,INDEX(Sick!$B:$B,3+((ROW(26:26)-1)*7))))</f>
        <v>0</v>
      </c>
      <c r="N28" s="37" t="str">
        <f>IF(SUMIFS(Sick!G$3:G$366,Sick!$B$3:$B$366,INDEX(Sick!$B:$B,3+((ROW(26:26)-1)*7)))=0,"0",SUMIFS(Sick!G$3:G$366,Sick!$B$3:$B$366,INDEX(Sick!$B:$B,3+((ROW(26:26)-1)*7))))</f>
        <v>0</v>
      </c>
      <c r="O28" s="37" t="str">
        <f>IF(SUMIFS(Sick!H$3:H$366,Sick!$B$3:$B$366,INDEX(Sick!$B:$B,3+((ROW(26:26)-1)*7)))=0,"0",SUMIFS(Sick!H$3:H$366,Sick!$B$3:$B$366,INDEX(Sick!$B:$B,3+((ROW(26:26)-1)*7))))</f>
        <v>0</v>
      </c>
      <c r="P28" s="37" t="str">
        <f>IF(SUMIFS(Sick!I$3:I$366,Sick!$B$3:$B$366,INDEX(Sick!$B:$B,3+((ROW(26:26)-1)*7)))=0,"0",SUMIFS(Sick!I$3:I$366,Sick!$B$3:$B$366,INDEX(Sick!$B:$B,3+((ROW(26:26)-1)*7))))</f>
        <v>0</v>
      </c>
      <c r="Q28" s="38" t="str">
        <f>IF(SUMIFS(Sick!J$3:J$366,Sick!$B$3:$B$366,INDEX(Sick!$B:$B,3+((ROW(26:26)-1)*7)))=0,"0",SUMIFS(Sick!J$3:J$366,Sick!$B$3:$B$366,INDEX(Sick!$B:$B,3+((ROW(26:26)-1)*7))))</f>
        <v>0</v>
      </c>
      <c r="R28" s="104"/>
    </row>
    <row r="29" spans="1:18" x14ac:dyDescent="0.2">
      <c r="A29" s="4">
        <f t="shared" si="3"/>
        <v>27</v>
      </c>
      <c r="B29" s="11">
        <f t="shared" si="0"/>
        <v>43646</v>
      </c>
      <c r="C29" s="11">
        <f t="shared" si="1"/>
        <v>43652</v>
      </c>
      <c r="D29" s="15" t="str">
        <f t="shared" si="2"/>
        <v>6/30 - 7/6</v>
      </c>
      <c r="E29" s="30" t="str">
        <f>IF(SUMIFS(Daily!E$3:E$366,Daily!$B$3:$B$366,INDEX(Daily!$B:$B,3+((ROW(27:27)-1)*7)))=0,"0",SUMIFS(Daily!E$3:E$366,Daily!$B$3:$B$366,INDEX(Daily!$B:$B,3+((ROW(27:27)-1)*7))))</f>
        <v>0</v>
      </c>
      <c r="F29" s="31" t="str">
        <f>IF(SUMIFS(Daily!F$3:F$366,Daily!$B$3:$B$366,INDEX(Daily!$B:$B,3+((ROW(27:27)-1)*7)))=0,"0",SUMIFS(Daily!F$3:F$366,Daily!$B$3:$B$366,INDEX(Daily!$B:$B,3+((ROW(27:27)-1)*7))))</f>
        <v>0</v>
      </c>
      <c r="G29" s="31" t="str">
        <f>IF(SUMIFS(Daily!G$3:G$366,Daily!$B$3:$B$366,INDEX(Daily!$B:$B,3+((ROW(27:27)-1)*7)))=0,"0",SUMIFS(Daily!G$3:G$366,Daily!$B$3:$B$366,INDEX(Daily!$B:$B,3+((ROW(27:27)-1)*7))))</f>
        <v>0</v>
      </c>
      <c r="H29" s="31" t="str">
        <f>IF(SUMIFS(Daily!H$3:H$366,Daily!$B$3:$B$366,INDEX(Daily!$B:$B,3+((ROW(27:27)-1)*7)))=0,"0",SUMIFS(Daily!H$3:H$366,Daily!$B$3:$B$366,INDEX(Daily!$B:$B,3+((ROW(27:27)-1)*7))))</f>
        <v>0</v>
      </c>
      <c r="I29" s="31" t="str">
        <f>IF(SUMIFS(Daily!I$3:I$366,Daily!$B$3:$B$366,INDEX(Daily!$B:$B,3+((ROW(27:27)-1)*7)))=0,"0",SUMIFS(Daily!I$3:I$366,Daily!$B$3:$B$366,INDEX(Daily!$B:$B,3+((ROW(27:27)-1)*7))))</f>
        <v>0</v>
      </c>
      <c r="J29" s="36" t="str">
        <f>IF(SUMIFS(Daily!J$3:J$366,Daily!$B$3:$B$366,INDEX(Daily!$B:$B,3+((ROW(27:27)-1)*7)))=0,"0",SUMIFS(Daily!J$3:J$366,Daily!$B$3:$B$366,INDEX(Daily!$B:$B,3+((ROW(27:27)-1)*7))))</f>
        <v>0</v>
      </c>
      <c r="K29" s="104"/>
      <c r="L29" s="30" t="str">
        <f>IF(SUMIFS(Sick!E$3:E$366,Sick!$B$3:$B$366,INDEX(Sick!$B:$B,3+((ROW(27:27)-1)*7)))=0,"0",SUMIFS(Sick!E$3:E$366,Sick!$B$3:$B$366,INDEX(Sick!$B:$B,3+((ROW(27:27)-1)*7))))</f>
        <v>0</v>
      </c>
      <c r="M29" s="31" t="str">
        <f>IF(SUMIFS(Sick!F$3:F$366,Sick!$B$3:$B$366,INDEX(Sick!$B:$B,3+((ROW(27:27)-1)*7)))=0,"0",SUMIFS(Sick!F$3:F$366,Sick!$B$3:$B$366,INDEX(Sick!$B:$B,3+((ROW(27:27)-1)*7))))</f>
        <v>0</v>
      </c>
      <c r="N29" s="31" t="str">
        <f>IF(SUMIFS(Sick!G$3:G$366,Sick!$B$3:$B$366,INDEX(Sick!$B:$B,3+((ROW(27:27)-1)*7)))=0,"0",SUMIFS(Sick!G$3:G$366,Sick!$B$3:$B$366,INDEX(Sick!$B:$B,3+((ROW(27:27)-1)*7))))</f>
        <v>0</v>
      </c>
      <c r="O29" s="31" t="str">
        <f>IF(SUMIFS(Sick!H$3:H$366,Sick!$B$3:$B$366,INDEX(Sick!$B:$B,3+((ROW(27:27)-1)*7)))=0,"0",SUMIFS(Sick!H$3:H$366,Sick!$B$3:$B$366,INDEX(Sick!$B:$B,3+((ROW(27:27)-1)*7))))</f>
        <v>0</v>
      </c>
      <c r="P29" s="31" t="str">
        <f>IF(SUMIFS(Sick!I$3:I$366,Sick!$B$3:$B$366,INDEX(Sick!$B:$B,3+((ROW(27:27)-1)*7)))=0,"0",SUMIFS(Sick!I$3:I$366,Sick!$B$3:$B$366,INDEX(Sick!$B:$B,3+((ROW(27:27)-1)*7))))</f>
        <v>0</v>
      </c>
      <c r="Q29" s="36" t="str">
        <f>IF(SUMIFS(Sick!J$3:J$366,Sick!$B$3:$B$366,INDEX(Sick!$B:$B,3+((ROW(27:27)-1)*7)))=0,"0",SUMIFS(Sick!J$3:J$366,Sick!$B$3:$B$366,INDEX(Sick!$B:$B,3+((ROW(27:27)-1)*7))))</f>
        <v>0</v>
      </c>
      <c r="R29" s="104"/>
    </row>
    <row r="30" spans="1:18" x14ac:dyDescent="0.2">
      <c r="A30" s="4">
        <f t="shared" si="3"/>
        <v>28</v>
      </c>
      <c r="B30" s="11">
        <f t="shared" si="0"/>
        <v>43653</v>
      </c>
      <c r="C30" s="11">
        <f t="shared" si="1"/>
        <v>43659</v>
      </c>
      <c r="D30" s="15" t="str">
        <f t="shared" si="2"/>
        <v>7/7 - 7/13</v>
      </c>
      <c r="E30" s="30" t="str">
        <f>IF(SUMIFS(Daily!E$3:E$366,Daily!$B$3:$B$366,INDEX(Daily!$B:$B,3+((ROW(28:28)-1)*7)))=0,"0",SUMIFS(Daily!E$3:E$366,Daily!$B$3:$B$366,INDEX(Daily!$B:$B,3+((ROW(28:28)-1)*7))))</f>
        <v>0</v>
      </c>
      <c r="F30" s="31" t="str">
        <f>IF(SUMIFS(Daily!F$3:F$366,Daily!$B$3:$B$366,INDEX(Daily!$B:$B,3+((ROW(28:28)-1)*7)))=0,"0",SUMIFS(Daily!F$3:F$366,Daily!$B$3:$B$366,INDEX(Daily!$B:$B,3+((ROW(28:28)-1)*7))))</f>
        <v>0</v>
      </c>
      <c r="G30" s="31" t="str">
        <f>IF(SUMIFS(Daily!G$3:G$366,Daily!$B$3:$B$366,INDEX(Daily!$B:$B,3+((ROW(28:28)-1)*7)))=0,"0",SUMIFS(Daily!G$3:G$366,Daily!$B$3:$B$366,INDEX(Daily!$B:$B,3+((ROW(28:28)-1)*7))))</f>
        <v>0</v>
      </c>
      <c r="H30" s="31" t="str">
        <f>IF(SUMIFS(Daily!H$3:H$366,Daily!$B$3:$B$366,INDEX(Daily!$B:$B,3+((ROW(28:28)-1)*7)))=0,"0",SUMIFS(Daily!H$3:H$366,Daily!$B$3:$B$366,INDEX(Daily!$B:$B,3+((ROW(28:28)-1)*7))))</f>
        <v>0</v>
      </c>
      <c r="I30" s="31" t="str">
        <f>IF(SUMIFS(Daily!I$3:I$366,Daily!$B$3:$B$366,INDEX(Daily!$B:$B,3+((ROW(28:28)-1)*7)))=0,"0",SUMIFS(Daily!I$3:I$366,Daily!$B$3:$B$366,INDEX(Daily!$B:$B,3+((ROW(28:28)-1)*7))))</f>
        <v>0</v>
      </c>
      <c r="J30" s="36" t="str">
        <f>IF(SUMIFS(Daily!J$3:J$366,Daily!$B$3:$B$366,INDEX(Daily!$B:$B,3+((ROW(28:28)-1)*7)))=0,"0",SUMIFS(Daily!J$3:J$366,Daily!$B$3:$B$366,INDEX(Daily!$B:$B,3+((ROW(28:28)-1)*7))))</f>
        <v>0</v>
      </c>
      <c r="K30" s="104"/>
      <c r="L30" s="30" t="str">
        <f>IF(SUMIFS(Sick!E$3:E$366,Sick!$B$3:$B$366,INDEX(Sick!$B:$B,3+((ROW(28:28)-1)*7)))=0,"0",SUMIFS(Sick!E$3:E$366,Sick!$B$3:$B$366,INDEX(Sick!$B:$B,3+((ROW(28:28)-1)*7))))</f>
        <v>0</v>
      </c>
      <c r="M30" s="31" t="str">
        <f>IF(SUMIFS(Sick!F$3:F$366,Sick!$B$3:$B$366,INDEX(Sick!$B:$B,3+((ROW(28:28)-1)*7)))=0,"0",SUMIFS(Sick!F$3:F$366,Sick!$B$3:$B$366,INDEX(Sick!$B:$B,3+((ROW(28:28)-1)*7))))</f>
        <v>0</v>
      </c>
      <c r="N30" s="31" t="str">
        <f>IF(SUMIFS(Sick!G$3:G$366,Sick!$B$3:$B$366,INDEX(Sick!$B:$B,3+((ROW(28:28)-1)*7)))=0,"0",SUMIFS(Sick!G$3:G$366,Sick!$B$3:$B$366,INDEX(Sick!$B:$B,3+((ROW(28:28)-1)*7))))</f>
        <v>0</v>
      </c>
      <c r="O30" s="31" t="str">
        <f>IF(SUMIFS(Sick!H$3:H$366,Sick!$B$3:$B$366,INDEX(Sick!$B:$B,3+((ROW(28:28)-1)*7)))=0,"0",SUMIFS(Sick!H$3:H$366,Sick!$B$3:$B$366,INDEX(Sick!$B:$B,3+((ROW(28:28)-1)*7))))</f>
        <v>0</v>
      </c>
      <c r="P30" s="31" t="str">
        <f>IF(SUMIFS(Sick!I$3:I$366,Sick!$B$3:$B$366,INDEX(Sick!$B:$B,3+((ROW(28:28)-1)*7)))=0,"0",SUMIFS(Sick!I$3:I$366,Sick!$B$3:$B$366,INDEX(Sick!$B:$B,3+((ROW(28:28)-1)*7))))</f>
        <v>0</v>
      </c>
      <c r="Q30" s="36" t="str">
        <f>IF(SUMIFS(Sick!J$3:J$366,Sick!$B$3:$B$366,INDEX(Sick!$B:$B,3+((ROW(28:28)-1)*7)))=0,"0",SUMIFS(Sick!J$3:J$366,Sick!$B$3:$B$366,INDEX(Sick!$B:$B,3+((ROW(28:28)-1)*7))))</f>
        <v>0</v>
      </c>
      <c r="R30" s="104"/>
    </row>
    <row r="31" spans="1:18" x14ac:dyDescent="0.2">
      <c r="A31" s="4">
        <f t="shared" si="3"/>
        <v>29</v>
      </c>
      <c r="B31" s="11">
        <f t="shared" si="0"/>
        <v>43660</v>
      </c>
      <c r="C31" s="11">
        <f t="shared" si="1"/>
        <v>43666</v>
      </c>
      <c r="D31" s="15" t="str">
        <f t="shared" si="2"/>
        <v>7/14 - 7/20</v>
      </c>
      <c r="E31" s="30" t="str">
        <f>IF(SUMIFS(Daily!E$3:E$366,Daily!$B$3:$B$366,INDEX(Daily!$B:$B,3+((ROW(29:29)-1)*7)))=0,"0",SUMIFS(Daily!E$3:E$366,Daily!$B$3:$B$366,INDEX(Daily!$B:$B,3+((ROW(29:29)-1)*7))))</f>
        <v>0</v>
      </c>
      <c r="F31" s="31" t="str">
        <f>IF(SUMIFS(Daily!F$3:F$366,Daily!$B$3:$B$366,INDEX(Daily!$B:$B,3+((ROW(29:29)-1)*7)))=0,"0",SUMIFS(Daily!F$3:F$366,Daily!$B$3:$B$366,INDEX(Daily!$B:$B,3+((ROW(29:29)-1)*7))))</f>
        <v>0</v>
      </c>
      <c r="G31" s="31" t="str">
        <f>IF(SUMIFS(Daily!G$3:G$366,Daily!$B$3:$B$366,INDEX(Daily!$B:$B,3+((ROW(29:29)-1)*7)))=0,"0",SUMIFS(Daily!G$3:G$366,Daily!$B$3:$B$366,INDEX(Daily!$B:$B,3+((ROW(29:29)-1)*7))))</f>
        <v>0</v>
      </c>
      <c r="H31" s="31" t="str">
        <f>IF(SUMIFS(Daily!H$3:H$366,Daily!$B$3:$B$366,INDEX(Daily!$B:$B,3+((ROW(29:29)-1)*7)))=0,"0",SUMIFS(Daily!H$3:H$366,Daily!$B$3:$B$366,INDEX(Daily!$B:$B,3+((ROW(29:29)-1)*7))))</f>
        <v>0</v>
      </c>
      <c r="I31" s="31" t="str">
        <f>IF(SUMIFS(Daily!I$3:I$366,Daily!$B$3:$B$366,INDEX(Daily!$B:$B,3+((ROW(29:29)-1)*7)))=0,"0",SUMIFS(Daily!I$3:I$366,Daily!$B$3:$B$366,INDEX(Daily!$B:$B,3+((ROW(29:29)-1)*7))))</f>
        <v>0</v>
      </c>
      <c r="J31" s="36" t="str">
        <f>IF(SUMIFS(Daily!J$3:J$366,Daily!$B$3:$B$366,INDEX(Daily!$B:$B,3+((ROW(29:29)-1)*7)))=0,"0",SUMIFS(Daily!J$3:J$366,Daily!$B$3:$B$366,INDEX(Daily!$B:$B,3+((ROW(29:29)-1)*7))))</f>
        <v>0</v>
      </c>
      <c r="K31" s="104"/>
      <c r="L31" s="30" t="str">
        <f>IF(SUMIFS(Sick!E$3:E$366,Sick!$B$3:$B$366,INDEX(Sick!$B:$B,3+((ROW(29:29)-1)*7)))=0,"0",SUMIFS(Sick!E$3:E$366,Sick!$B$3:$B$366,INDEX(Sick!$B:$B,3+((ROW(29:29)-1)*7))))</f>
        <v>0</v>
      </c>
      <c r="M31" s="31" t="str">
        <f>IF(SUMIFS(Sick!F$3:F$366,Sick!$B$3:$B$366,INDEX(Sick!$B:$B,3+((ROW(29:29)-1)*7)))=0,"0",SUMIFS(Sick!F$3:F$366,Sick!$B$3:$B$366,INDEX(Sick!$B:$B,3+((ROW(29:29)-1)*7))))</f>
        <v>0</v>
      </c>
      <c r="N31" s="31" t="str">
        <f>IF(SUMIFS(Sick!G$3:G$366,Sick!$B$3:$B$366,INDEX(Sick!$B:$B,3+((ROW(29:29)-1)*7)))=0,"0",SUMIFS(Sick!G$3:G$366,Sick!$B$3:$B$366,INDEX(Sick!$B:$B,3+((ROW(29:29)-1)*7))))</f>
        <v>0</v>
      </c>
      <c r="O31" s="31" t="str">
        <f>IF(SUMIFS(Sick!H$3:H$366,Sick!$B$3:$B$366,INDEX(Sick!$B:$B,3+((ROW(29:29)-1)*7)))=0,"0",SUMIFS(Sick!H$3:H$366,Sick!$B$3:$B$366,INDEX(Sick!$B:$B,3+((ROW(29:29)-1)*7))))</f>
        <v>0</v>
      </c>
      <c r="P31" s="31" t="str">
        <f>IF(SUMIFS(Sick!I$3:I$366,Sick!$B$3:$B$366,INDEX(Sick!$B:$B,3+((ROW(29:29)-1)*7)))=0,"0",SUMIFS(Sick!I$3:I$366,Sick!$B$3:$B$366,INDEX(Sick!$B:$B,3+((ROW(29:29)-1)*7))))</f>
        <v>0</v>
      </c>
      <c r="Q31" s="36" t="str">
        <f>IF(SUMIFS(Sick!J$3:J$366,Sick!$B$3:$B$366,INDEX(Sick!$B:$B,3+((ROW(29:29)-1)*7)))=0,"0",SUMIFS(Sick!J$3:J$366,Sick!$B$3:$B$366,INDEX(Sick!$B:$B,3+((ROW(29:29)-1)*7))))</f>
        <v>0</v>
      </c>
      <c r="R31" s="104"/>
    </row>
    <row r="32" spans="1:18" x14ac:dyDescent="0.2">
      <c r="A32" s="4">
        <f t="shared" si="3"/>
        <v>30</v>
      </c>
      <c r="B32" s="11">
        <f t="shared" si="0"/>
        <v>43667</v>
      </c>
      <c r="C32" s="11">
        <f t="shared" si="1"/>
        <v>43673</v>
      </c>
      <c r="D32" s="15" t="str">
        <f t="shared" si="2"/>
        <v>7/21 - 7/27</v>
      </c>
      <c r="E32" s="30" t="str">
        <f>IF(SUMIFS(Daily!E$3:E$366,Daily!$B$3:$B$366,INDEX(Daily!$B:$B,3+((ROW(30:30)-1)*7)))=0,"0",SUMIFS(Daily!E$3:E$366,Daily!$B$3:$B$366,INDEX(Daily!$B:$B,3+((ROW(30:30)-1)*7))))</f>
        <v>0</v>
      </c>
      <c r="F32" s="31" t="str">
        <f>IF(SUMIFS(Daily!F$3:F$366,Daily!$B$3:$B$366,INDEX(Daily!$B:$B,3+((ROW(30:30)-1)*7)))=0,"0",SUMIFS(Daily!F$3:F$366,Daily!$B$3:$B$366,INDEX(Daily!$B:$B,3+((ROW(30:30)-1)*7))))</f>
        <v>0</v>
      </c>
      <c r="G32" s="31" t="str">
        <f>IF(SUMIFS(Daily!G$3:G$366,Daily!$B$3:$B$366,INDEX(Daily!$B:$B,3+((ROW(30:30)-1)*7)))=0,"0",SUMIFS(Daily!G$3:G$366,Daily!$B$3:$B$366,INDEX(Daily!$B:$B,3+((ROW(30:30)-1)*7))))</f>
        <v>0</v>
      </c>
      <c r="H32" s="31" t="str">
        <f>IF(SUMIFS(Daily!H$3:H$366,Daily!$B$3:$B$366,INDEX(Daily!$B:$B,3+((ROW(30:30)-1)*7)))=0,"0",SUMIFS(Daily!H$3:H$366,Daily!$B$3:$B$366,INDEX(Daily!$B:$B,3+((ROW(30:30)-1)*7))))</f>
        <v>0</v>
      </c>
      <c r="I32" s="31" t="str">
        <f>IF(SUMIFS(Daily!I$3:I$366,Daily!$B$3:$B$366,INDEX(Daily!$B:$B,3+((ROW(30:30)-1)*7)))=0,"0",SUMIFS(Daily!I$3:I$366,Daily!$B$3:$B$366,INDEX(Daily!$B:$B,3+((ROW(30:30)-1)*7))))</f>
        <v>0</v>
      </c>
      <c r="J32" s="36" t="str">
        <f>IF(SUMIFS(Daily!J$3:J$366,Daily!$B$3:$B$366,INDEX(Daily!$B:$B,3+((ROW(30:30)-1)*7)))=0,"0",SUMIFS(Daily!J$3:J$366,Daily!$B$3:$B$366,INDEX(Daily!$B:$B,3+((ROW(30:30)-1)*7))))</f>
        <v>0</v>
      </c>
      <c r="K32" s="104"/>
      <c r="L32" s="30" t="str">
        <f>IF(SUMIFS(Sick!E$3:E$366,Sick!$B$3:$B$366,INDEX(Sick!$B:$B,3+((ROW(30:30)-1)*7)))=0,"0",SUMIFS(Sick!E$3:E$366,Sick!$B$3:$B$366,INDEX(Sick!$B:$B,3+((ROW(30:30)-1)*7))))</f>
        <v>0</v>
      </c>
      <c r="M32" s="31" t="str">
        <f>IF(SUMIFS(Sick!F$3:F$366,Sick!$B$3:$B$366,INDEX(Sick!$B:$B,3+((ROW(30:30)-1)*7)))=0,"0",SUMIFS(Sick!F$3:F$366,Sick!$B$3:$B$366,INDEX(Sick!$B:$B,3+((ROW(30:30)-1)*7))))</f>
        <v>0</v>
      </c>
      <c r="N32" s="31" t="str">
        <f>IF(SUMIFS(Sick!G$3:G$366,Sick!$B$3:$B$366,INDEX(Sick!$B:$B,3+((ROW(30:30)-1)*7)))=0,"0",SUMIFS(Sick!G$3:G$366,Sick!$B$3:$B$366,INDEX(Sick!$B:$B,3+((ROW(30:30)-1)*7))))</f>
        <v>0</v>
      </c>
      <c r="O32" s="31" t="str">
        <f>IF(SUMIFS(Sick!H$3:H$366,Sick!$B$3:$B$366,INDEX(Sick!$B:$B,3+((ROW(30:30)-1)*7)))=0,"0",SUMIFS(Sick!H$3:H$366,Sick!$B$3:$B$366,INDEX(Sick!$B:$B,3+((ROW(30:30)-1)*7))))</f>
        <v>0</v>
      </c>
      <c r="P32" s="31" t="str">
        <f>IF(SUMIFS(Sick!I$3:I$366,Sick!$B$3:$B$366,INDEX(Sick!$B:$B,3+((ROW(30:30)-1)*7)))=0,"0",SUMIFS(Sick!I$3:I$366,Sick!$B$3:$B$366,INDEX(Sick!$B:$B,3+((ROW(30:30)-1)*7))))</f>
        <v>0</v>
      </c>
      <c r="Q32" s="36" t="str">
        <f>IF(SUMIFS(Sick!J$3:J$366,Sick!$B$3:$B$366,INDEX(Sick!$B:$B,3+((ROW(30:30)-1)*7)))=0,"0",SUMIFS(Sick!J$3:J$366,Sick!$B$3:$B$366,INDEX(Sick!$B:$B,3+((ROW(30:30)-1)*7))))</f>
        <v>0</v>
      </c>
      <c r="R32" s="104"/>
    </row>
    <row r="33" spans="1:18" x14ac:dyDescent="0.2">
      <c r="A33" s="4">
        <f t="shared" si="3"/>
        <v>31</v>
      </c>
      <c r="B33" s="11">
        <f t="shared" si="0"/>
        <v>43674</v>
      </c>
      <c r="C33" s="11">
        <f t="shared" si="1"/>
        <v>43680</v>
      </c>
      <c r="D33" s="15" t="str">
        <f t="shared" si="2"/>
        <v>7/28 - 8/3</v>
      </c>
      <c r="E33" s="30" t="str">
        <f>IF(SUMIFS(Daily!E$3:E$366,Daily!$B$3:$B$366,INDEX(Daily!$B:$B,3+((ROW(31:31)-1)*7)))=0,"0",SUMIFS(Daily!E$3:E$366,Daily!$B$3:$B$366,INDEX(Daily!$B:$B,3+((ROW(31:31)-1)*7))))</f>
        <v>0</v>
      </c>
      <c r="F33" s="31" t="str">
        <f>IF(SUMIFS(Daily!F$3:F$366,Daily!$B$3:$B$366,INDEX(Daily!$B:$B,3+((ROW(31:31)-1)*7)))=0,"0",SUMIFS(Daily!F$3:F$366,Daily!$B$3:$B$366,INDEX(Daily!$B:$B,3+((ROW(31:31)-1)*7))))</f>
        <v>0</v>
      </c>
      <c r="G33" s="31" t="str">
        <f>IF(SUMIFS(Daily!G$3:G$366,Daily!$B$3:$B$366,INDEX(Daily!$B:$B,3+((ROW(31:31)-1)*7)))=0,"0",SUMIFS(Daily!G$3:G$366,Daily!$B$3:$B$366,INDEX(Daily!$B:$B,3+((ROW(31:31)-1)*7))))</f>
        <v>0</v>
      </c>
      <c r="H33" s="31" t="str">
        <f>IF(SUMIFS(Daily!H$3:H$366,Daily!$B$3:$B$366,INDEX(Daily!$B:$B,3+((ROW(31:31)-1)*7)))=0,"0",SUMIFS(Daily!H$3:H$366,Daily!$B$3:$B$366,INDEX(Daily!$B:$B,3+((ROW(31:31)-1)*7))))</f>
        <v>0</v>
      </c>
      <c r="I33" s="31" t="str">
        <f>IF(SUMIFS(Daily!I$3:I$366,Daily!$B$3:$B$366,INDEX(Daily!$B:$B,3+((ROW(31:31)-1)*7)))=0,"0",SUMIFS(Daily!I$3:I$366,Daily!$B$3:$B$366,INDEX(Daily!$B:$B,3+((ROW(31:31)-1)*7))))</f>
        <v>0</v>
      </c>
      <c r="J33" s="36" t="str">
        <f>IF(SUMIFS(Daily!J$3:J$366,Daily!$B$3:$B$366,INDEX(Daily!$B:$B,3+((ROW(31:31)-1)*7)))=0,"0",SUMIFS(Daily!J$3:J$366,Daily!$B$3:$B$366,INDEX(Daily!$B:$B,3+((ROW(31:31)-1)*7))))</f>
        <v>0</v>
      </c>
      <c r="K33" s="104"/>
      <c r="L33" s="30" t="str">
        <f>IF(SUMIFS(Sick!E$3:E$366,Sick!$B$3:$B$366,INDEX(Sick!$B:$B,3+((ROW(31:31)-1)*7)))=0,"0",SUMIFS(Sick!E$3:E$366,Sick!$B$3:$B$366,INDEX(Sick!$B:$B,3+((ROW(31:31)-1)*7))))</f>
        <v>0</v>
      </c>
      <c r="M33" s="31" t="str">
        <f>IF(SUMIFS(Sick!F$3:F$366,Sick!$B$3:$B$366,INDEX(Sick!$B:$B,3+((ROW(31:31)-1)*7)))=0,"0",SUMIFS(Sick!F$3:F$366,Sick!$B$3:$B$366,INDEX(Sick!$B:$B,3+((ROW(31:31)-1)*7))))</f>
        <v>0</v>
      </c>
      <c r="N33" s="31" t="str">
        <f>IF(SUMIFS(Sick!G$3:G$366,Sick!$B$3:$B$366,INDEX(Sick!$B:$B,3+((ROW(31:31)-1)*7)))=0,"0",SUMIFS(Sick!G$3:G$366,Sick!$B$3:$B$366,INDEX(Sick!$B:$B,3+((ROW(31:31)-1)*7))))</f>
        <v>0</v>
      </c>
      <c r="O33" s="31" t="str">
        <f>IF(SUMIFS(Sick!H$3:H$366,Sick!$B$3:$B$366,INDEX(Sick!$B:$B,3+((ROW(31:31)-1)*7)))=0,"0",SUMIFS(Sick!H$3:H$366,Sick!$B$3:$B$366,INDEX(Sick!$B:$B,3+((ROW(31:31)-1)*7))))</f>
        <v>0</v>
      </c>
      <c r="P33" s="31" t="str">
        <f>IF(SUMIFS(Sick!I$3:I$366,Sick!$B$3:$B$366,INDEX(Sick!$B:$B,3+((ROW(31:31)-1)*7)))=0,"0",SUMIFS(Sick!I$3:I$366,Sick!$B$3:$B$366,INDEX(Sick!$B:$B,3+((ROW(31:31)-1)*7))))</f>
        <v>0</v>
      </c>
      <c r="Q33" s="36" t="str">
        <f>IF(SUMIFS(Sick!J$3:J$366,Sick!$B$3:$B$366,INDEX(Sick!$B:$B,3+((ROW(31:31)-1)*7)))=0,"0",SUMIFS(Sick!J$3:J$366,Sick!$B$3:$B$366,INDEX(Sick!$B:$B,3+((ROW(31:31)-1)*7))))</f>
        <v>0</v>
      </c>
      <c r="R33" s="104"/>
    </row>
    <row r="34" spans="1:18" x14ac:dyDescent="0.2">
      <c r="A34" s="4">
        <f t="shared" si="3"/>
        <v>32</v>
      </c>
      <c r="B34" s="11">
        <f t="shared" si="0"/>
        <v>43681</v>
      </c>
      <c r="C34" s="11">
        <f t="shared" si="1"/>
        <v>43687</v>
      </c>
      <c r="D34" s="15" t="str">
        <f t="shared" si="2"/>
        <v>8/4 - 8/10</v>
      </c>
      <c r="E34" s="30" t="str">
        <f>IF(SUMIFS(Daily!E$3:E$366,Daily!$B$3:$B$366,INDEX(Daily!$B:$B,3+((ROW(32:32)-1)*7)))=0,"0",SUMIFS(Daily!E$3:E$366,Daily!$B$3:$B$366,INDEX(Daily!$B:$B,3+((ROW(32:32)-1)*7))))</f>
        <v>0</v>
      </c>
      <c r="F34" s="31" t="str">
        <f>IF(SUMIFS(Daily!F$3:F$366,Daily!$B$3:$B$366,INDEX(Daily!$B:$B,3+((ROW(32:32)-1)*7)))=0,"0",SUMIFS(Daily!F$3:F$366,Daily!$B$3:$B$366,INDEX(Daily!$B:$B,3+((ROW(32:32)-1)*7))))</f>
        <v>0</v>
      </c>
      <c r="G34" s="31" t="str">
        <f>IF(SUMIFS(Daily!G$3:G$366,Daily!$B$3:$B$366,INDEX(Daily!$B:$B,3+((ROW(32:32)-1)*7)))=0,"0",SUMIFS(Daily!G$3:G$366,Daily!$B$3:$B$366,INDEX(Daily!$B:$B,3+((ROW(32:32)-1)*7))))</f>
        <v>0</v>
      </c>
      <c r="H34" s="31" t="str">
        <f>IF(SUMIFS(Daily!H$3:H$366,Daily!$B$3:$B$366,INDEX(Daily!$B:$B,3+((ROW(32:32)-1)*7)))=0,"0",SUMIFS(Daily!H$3:H$366,Daily!$B$3:$B$366,INDEX(Daily!$B:$B,3+((ROW(32:32)-1)*7))))</f>
        <v>0</v>
      </c>
      <c r="I34" s="31" t="str">
        <f>IF(SUMIFS(Daily!I$3:I$366,Daily!$B$3:$B$366,INDEX(Daily!$B:$B,3+((ROW(32:32)-1)*7)))=0,"0",SUMIFS(Daily!I$3:I$366,Daily!$B$3:$B$366,INDEX(Daily!$B:$B,3+((ROW(32:32)-1)*7))))</f>
        <v>0</v>
      </c>
      <c r="J34" s="36" t="str">
        <f>IF(SUMIFS(Daily!J$3:J$366,Daily!$B$3:$B$366,INDEX(Daily!$B:$B,3+((ROW(32:32)-1)*7)))=0,"0",SUMIFS(Daily!J$3:J$366,Daily!$B$3:$B$366,INDEX(Daily!$B:$B,3+((ROW(32:32)-1)*7))))</f>
        <v>0</v>
      </c>
      <c r="K34" s="104"/>
      <c r="L34" s="30" t="str">
        <f>IF(SUMIFS(Sick!E$3:E$366,Sick!$B$3:$B$366,INDEX(Sick!$B:$B,3+((ROW(32:32)-1)*7)))=0,"0",SUMIFS(Sick!E$3:E$366,Sick!$B$3:$B$366,INDEX(Sick!$B:$B,3+((ROW(32:32)-1)*7))))</f>
        <v>0</v>
      </c>
      <c r="M34" s="31" t="str">
        <f>IF(SUMIFS(Sick!F$3:F$366,Sick!$B$3:$B$366,INDEX(Sick!$B:$B,3+((ROW(32:32)-1)*7)))=0,"0",SUMIFS(Sick!F$3:F$366,Sick!$B$3:$B$366,INDEX(Sick!$B:$B,3+((ROW(32:32)-1)*7))))</f>
        <v>0</v>
      </c>
      <c r="N34" s="31" t="str">
        <f>IF(SUMIFS(Sick!G$3:G$366,Sick!$B$3:$B$366,INDEX(Sick!$B:$B,3+((ROW(32:32)-1)*7)))=0,"0",SUMIFS(Sick!G$3:G$366,Sick!$B$3:$B$366,INDEX(Sick!$B:$B,3+((ROW(32:32)-1)*7))))</f>
        <v>0</v>
      </c>
      <c r="O34" s="31" t="str">
        <f>IF(SUMIFS(Sick!H$3:H$366,Sick!$B$3:$B$366,INDEX(Sick!$B:$B,3+((ROW(32:32)-1)*7)))=0,"0",SUMIFS(Sick!H$3:H$366,Sick!$B$3:$B$366,INDEX(Sick!$B:$B,3+((ROW(32:32)-1)*7))))</f>
        <v>0</v>
      </c>
      <c r="P34" s="31" t="str">
        <f>IF(SUMIFS(Sick!I$3:I$366,Sick!$B$3:$B$366,INDEX(Sick!$B:$B,3+((ROW(32:32)-1)*7)))=0,"0",SUMIFS(Sick!I$3:I$366,Sick!$B$3:$B$366,INDEX(Sick!$B:$B,3+((ROW(32:32)-1)*7))))</f>
        <v>0</v>
      </c>
      <c r="Q34" s="36" t="str">
        <f>IF(SUMIFS(Sick!J$3:J$366,Sick!$B$3:$B$366,INDEX(Sick!$B:$B,3+((ROW(32:32)-1)*7)))=0,"0",SUMIFS(Sick!J$3:J$366,Sick!$B$3:$B$366,INDEX(Sick!$B:$B,3+((ROW(32:32)-1)*7))))</f>
        <v>0</v>
      </c>
      <c r="R34" s="104"/>
    </row>
    <row r="35" spans="1:18" x14ac:dyDescent="0.2">
      <c r="A35" s="4">
        <f t="shared" si="3"/>
        <v>33</v>
      </c>
      <c r="B35" s="11">
        <f t="shared" si="0"/>
        <v>43688</v>
      </c>
      <c r="C35" s="11">
        <f t="shared" si="1"/>
        <v>43694</v>
      </c>
      <c r="D35" s="15" t="str">
        <f t="shared" si="2"/>
        <v>8/11 - 8/17</v>
      </c>
      <c r="E35" s="30" t="str">
        <f>IF(SUMIFS(Daily!E$3:E$366,Daily!$B$3:$B$366,INDEX(Daily!$B:$B,3+((ROW(33:33)-1)*7)))=0,"0",SUMIFS(Daily!E$3:E$366,Daily!$B$3:$B$366,INDEX(Daily!$B:$B,3+((ROW(33:33)-1)*7))))</f>
        <v>0</v>
      </c>
      <c r="F35" s="31" t="str">
        <f>IF(SUMIFS(Daily!F$3:F$366,Daily!$B$3:$B$366,INDEX(Daily!$B:$B,3+((ROW(33:33)-1)*7)))=0,"0",SUMIFS(Daily!F$3:F$366,Daily!$B$3:$B$366,INDEX(Daily!$B:$B,3+((ROW(33:33)-1)*7))))</f>
        <v>0</v>
      </c>
      <c r="G35" s="31" t="str">
        <f>IF(SUMIFS(Daily!G$3:G$366,Daily!$B$3:$B$366,INDEX(Daily!$B:$B,3+((ROW(33:33)-1)*7)))=0,"0",SUMIFS(Daily!G$3:G$366,Daily!$B$3:$B$366,INDEX(Daily!$B:$B,3+((ROW(33:33)-1)*7))))</f>
        <v>0</v>
      </c>
      <c r="H35" s="31" t="str">
        <f>IF(SUMIFS(Daily!H$3:H$366,Daily!$B$3:$B$366,INDEX(Daily!$B:$B,3+((ROW(33:33)-1)*7)))=0,"0",SUMIFS(Daily!H$3:H$366,Daily!$B$3:$B$366,INDEX(Daily!$B:$B,3+((ROW(33:33)-1)*7))))</f>
        <v>0</v>
      </c>
      <c r="I35" s="31" t="str">
        <f>IF(SUMIFS(Daily!I$3:I$366,Daily!$B$3:$B$366,INDEX(Daily!$B:$B,3+((ROW(33:33)-1)*7)))=0,"0",SUMIFS(Daily!I$3:I$366,Daily!$B$3:$B$366,INDEX(Daily!$B:$B,3+((ROW(33:33)-1)*7))))</f>
        <v>0</v>
      </c>
      <c r="J35" s="36" t="str">
        <f>IF(SUMIFS(Daily!J$3:J$366,Daily!$B$3:$B$366,INDEX(Daily!$B:$B,3+((ROW(33:33)-1)*7)))=0,"0",SUMIFS(Daily!J$3:J$366,Daily!$B$3:$B$366,INDEX(Daily!$B:$B,3+((ROW(33:33)-1)*7))))</f>
        <v>0</v>
      </c>
      <c r="K35" s="104"/>
      <c r="L35" s="30" t="str">
        <f>IF(SUMIFS(Sick!E$3:E$366,Sick!$B$3:$B$366,INDEX(Sick!$B:$B,3+((ROW(33:33)-1)*7)))=0,"0",SUMIFS(Sick!E$3:E$366,Sick!$B$3:$B$366,INDEX(Sick!$B:$B,3+((ROW(33:33)-1)*7))))</f>
        <v>0</v>
      </c>
      <c r="M35" s="31" t="str">
        <f>IF(SUMIFS(Sick!F$3:F$366,Sick!$B$3:$B$366,INDEX(Sick!$B:$B,3+((ROW(33:33)-1)*7)))=0,"0",SUMIFS(Sick!F$3:F$366,Sick!$B$3:$B$366,INDEX(Sick!$B:$B,3+((ROW(33:33)-1)*7))))</f>
        <v>0</v>
      </c>
      <c r="N35" s="31" t="str">
        <f>IF(SUMIFS(Sick!G$3:G$366,Sick!$B$3:$B$366,INDEX(Sick!$B:$B,3+((ROW(33:33)-1)*7)))=0,"0",SUMIFS(Sick!G$3:G$366,Sick!$B$3:$B$366,INDEX(Sick!$B:$B,3+((ROW(33:33)-1)*7))))</f>
        <v>0</v>
      </c>
      <c r="O35" s="31" t="str">
        <f>IF(SUMIFS(Sick!H$3:H$366,Sick!$B$3:$B$366,INDEX(Sick!$B:$B,3+((ROW(33:33)-1)*7)))=0,"0",SUMIFS(Sick!H$3:H$366,Sick!$B$3:$B$366,INDEX(Sick!$B:$B,3+((ROW(33:33)-1)*7))))</f>
        <v>0</v>
      </c>
      <c r="P35" s="31" t="str">
        <f>IF(SUMIFS(Sick!I$3:I$366,Sick!$B$3:$B$366,INDEX(Sick!$B:$B,3+((ROW(33:33)-1)*7)))=0,"0",SUMIFS(Sick!I$3:I$366,Sick!$B$3:$B$366,INDEX(Sick!$B:$B,3+((ROW(33:33)-1)*7))))</f>
        <v>0</v>
      </c>
      <c r="Q35" s="36" t="str">
        <f>IF(SUMIFS(Sick!J$3:J$366,Sick!$B$3:$B$366,INDEX(Sick!$B:$B,3+((ROW(33:33)-1)*7)))=0,"0",SUMIFS(Sick!J$3:J$366,Sick!$B$3:$B$366,INDEX(Sick!$B:$B,3+((ROW(33:33)-1)*7))))</f>
        <v>0</v>
      </c>
      <c r="R35" s="104"/>
    </row>
    <row r="36" spans="1:18" x14ac:dyDescent="0.2">
      <c r="A36" s="4">
        <f t="shared" si="3"/>
        <v>34</v>
      </c>
      <c r="B36" s="11">
        <f t="shared" si="0"/>
        <v>43695</v>
      </c>
      <c r="C36" s="11">
        <f t="shared" si="1"/>
        <v>43701</v>
      </c>
      <c r="D36" s="15" t="str">
        <f t="shared" si="2"/>
        <v>8/18 - 8/24</v>
      </c>
      <c r="E36" s="30" t="str">
        <f>IF(SUMIFS(Daily!E$3:E$366,Daily!$B$3:$B$366,INDEX(Daily!$B:$B,3+((ROW(34:34)-1)*7)))=0,"0",SUMIFS(Daily!E$3:E$366,Daily!$B$3:$B$366,INDEX(Daily!$B:$B,3+((ROW(34:34)-1)*7))))</f>
        <v>0</v>
      </c>
      <c r="F36" s="31" t="str">
        <f>IF(SUMIFS(Daily!F$3:F$366,Daily!$B$3:$B$366,INDEX(Daily!$B:$B,3+((ROW(34:34)-1)*7)))=0,"0",SUMIFS(Daily!F$3:F$366,Daily!$B$3:$B$366,INDEX(Daily!$B:$B,3+((ROW(34:34)-1)*7))))</f>
        <v>0</v>
      </c>
      <c r="G36" s="31" t="str">
        <f>IF(SUMIFS(Daily!G$3:G$366,Daily!$B$3:$B$366,INDEX(Daily!$B:$B,3+((ROW(34:34)-1)*7)))=0,"0",SUMIFS(Daily!G$3:G$366,Daily!$B$3:$B$366,INDEX(Daily!$B:$B,3+((ROW(34:34)-1)*7))))</f>
        <v>0</v>
      </c>
      <c r="H36" s="31" t="str">
        <f>IF(SUMIFS(Daily!H$3:H$366,Daily!$B$3:$B$366,INDEX(Daily!$B:$B,3+((ROW(34:34)-1)*7)))=0,"0",SUMIFS(Daily!H$3:H$366,Daily!$B$3:$B$366,INDEX(Daily!$B:$B,3+((ROW(34:34)-1)*7))))</f>
        <v>0</v>
      </c>
      <c r="I36" s="31" t="str">
        <f>IF(SUMIFS(Daily!I$3:I$366,Daily!$B$3:$B$366,INDEX(Daily!$B:$B,3+((ROW(34:34)-1)*7)))=0,"0",SUMIFS(Daily!I$3:I$366,Daily!$B$3:$B$366,INDEX(Daily!$B:$B,3+((ROW(34:34)-1)*7))))</f>
        <v>0</v>
      </c>
      <c r="J36" s="36" t="str">
        <f>IF(SUMIFS(Daily!J$3:J$366,Daily!$B$3:$B$366,INDEX(Daily!$B:$B,3+((ROW(34:34)-1)*7)))=0,"0",SUMIFS(Daily!J$3:J$366,Daily!$B$3:$B$366,INDEX(Daily!$B:$B,3+((ROW(34:34)-1)*7))))</f>
        <v>0</v>
      </c>
      <c r="K36" s="104"/>
      <c r="L36" s="30" t="str">
        <f>IF(SUMIFS(Sick!E$3:E$366,Sick!$B$3:$B$366,INDEX(Sick!$B:$B,3+((ROW(34:34)-1)*7)))=0,"0",SUMIFS(Sick!E$3:E$366,Sick!$B$3:$B$366,INDEX(Sick!$B:$B,3+((ROW(34:34)-1)*7))))</f>
        <v>0</v>
      </c>
      <c r="M36" s="31" t="str">
        <f>IF(SUMIFS(Sick!F$3:F$366,Sick!$B$3:$B$366,INDEX(Sick!$B:$B,3+((ROW(34:34)-1)*7)))=0,"0",SUMIFS(Sick!F$3:F$366,Sick!$B$3:$B$366,INDEX(Sick!$B:$B,3+((ROW(34:34)-1)*7))))</f>
        <v>0</v>
      </c>
      <c r="N36" s="31" t="str">
        <f>IF(SUMIFS(Sick!G$3:G$366,Sick!$B$3:$B$366,INDEX(Sick!$B:$B,3+((ROW(34:34)-1)*7)))=0,"0",SUMIFS(Sick!G$3:G$366,Sick!$B$3:$B$366,INDEX(Sick!$B:$B,3+((ROW(34:34)-1)*7))))</f>
        <v>0</v>
      </c>
      <c r="O36" s="31" t="str">
        <f>IF(SUMIFS(Sick!H$3:H$366,Sick!$B$3:$B$366,INDEX(Sick!$B:$B,3+((ROW(34:34)-1)*7)))=0,"0",SUMIFS(Sick!H$3:H$366,Sick!$B$3:$B$366,INDEX(Sick!$B:$B,3+((ROW(34:34)-1)*7))))</f>
        <v>0</v>
      </c>
      <c r="P36" s="31" t="str">
        <f>IF(SUMIFS(Sick!I$3:I$366,Sick!$B$3:$B$366,INDEX(Sick!$B:$B,3+((ROW(34:34)-1)*7)))=0,"0",SUMIFS(Sick!I$3:I$366,Sick!$B$3:$B$366,INDEX(Sick!$B:$B,3+((ROW(34:34)-1)*7))))</f>
        <v>0</v>
      </c>
      <c r="Q36" s="36" t="str">
        <f>IF(SUMIFS(Sick!J$3:J$366,Sick!$B$3:$B$366,INDEX(Sick!$B:$B,3+((ROW(34:34)-1)*7)))=0,"0",SUMIFS(Sick!J$3:J$366,Sick!$B$3:$B$366,INDEX(Sick!$B:$B,3+((ROW(34:34)-1)*7))))</f>
        <v>0</v>
      </c>
      <c r="R36" s="104"/>
    </row>
    <row r="37" spans="1:18" x14ac:dyDescent="0.2">
      <c r="A37" s="4">
        <f t="shared" si="3"/>
        <v>35</v>
      </c>
      <c r="B37" s="11">
        <f t="shared" si="0"/>
        <v>43702</v>
      </c>
      <c r="C37" s="11">
        <f t="shared" si="1"/>
        <v>43708</v>
      </c>
      <c r="D37" s="15" t="str">
        <f t="shared" si="2"/>
        <v>8/25 - 8/31</v>
      </c>
      <c r="E37" s="30" t="str">
        <f>IF(SUMIFS(Daily!E$3:E$366,Daily!$B$3:$B$366,INDEX(Daily!$B:$B,3+((ROW(35:35)-1)*7)))=0,"0",SUMIFS(Daily!E$3:E$366,Daily!$B$3:$B$366,INDEX(Daily!$B:$B,3+((ROW(35:35)-1)*7))))</f>
        <v>0</v>
      </c>
      <c r="F37" s="31" t="str">
        <f>IF(SUMIFS(Daily!F$3:F$366,Daily!$B$3:$B$366,INDEX(Daily!$B:$B,3+((ROW(35:35)-1)*7)))=0,"0",SUMIFS(Daily!F$3:F$366,Daily!$B$3:$B$366,INDEX(Daily!$B:$B,3+((ROW(35:35)-1)*7))))</f>
        <v>0</v>
      </c>
      <c r="G37" s="31" t="str">
        <f>IF(SUMIFS(Daily!G$3:G$366,Daily!$B$3:$B$366,INDEX(Daily!$B:$B,3+((ROW(35:35)-1)*7)))=0,"0",SUMIFS(Daily!G$3:G$366,Daily!$B$3:$B$366,INDEX(Daily!$B:$B,3+((ROW(35:35)-1)*7))))</f>
        <v>0</v>
      </c>
      <c r="H37" s="31" t="str">
        <f>IF(SUMIFS(Daily!H$3:H$366,Daily!$B$3:$B$366,INDEX(Daily!$B:$B,3+((ROW(35:35)-1)*7)))=0,"0",SUMIFS(Daily!H$3:H$366,Daily!$B$3:$B$366,INDEX(Daily!$B:$B,3+((ROW(35:35)-1)*7))))</f>
        <v>0</v>
      </c>
      <c r="I37" s="31" t="str">
        <f>IF(SUMIFS(Daily!I$3:I$366,Daily!$B$3:$B$366,INDEX(Daily!$B:$B,3+((ROW(35:35)-1)*7)))=0,"0",SUMIFS(Daily!I$3:I$366,Daily!$B$3:$B$366,INDEX(Daily!$B:$B,3+((ROW(35:35)-1)*7))))</f>
        <v>0</v>
      </c>
      <c r="J37" s="36" t="str">
        <f>IF(SUMIFS(Daily!J$3:J$366,Daily!$B$3:$B$366,INDEX(Daily!$B:$B,3+((ROW(35:35)-1)*7)))=0,"0",SUMIFS(Daily!J$3:J$366,Daily!$B$3:$B$366,INDEX(Daily!$B:$B,3+((ROW(35:35)-1)*7))))</f>
        <v>0</v>
      </c>
      <c r="K37" s="104"/>
      <c r="L37" s="30" t="str">
        <f>IF(SUMIFS(Sick!E$3:E$366,Sick!$B$3:$B$366,INDEX(Sick!$B:$B,3+((ROW(35:35)-1)*7)))=0,"0",SUMIFS(Sick!E$3:E$366,Sick!$B$3:$B$366,INDEX(Sick!$B:$B,3+((ROW(35:35)-1)*7))))</f>
        <v>0</v>
      </c>
      <c r="M37" s="31" t="str">
        <f>IF(SUMIFS(Sick!F$3:F$366,Sick!$B$3:$B$366,INDEX(Sick!$B:$B,3+((ROW(35:35)-1)*7)))=0,"0",SUMIFS(Sick!F$3:F$366,Sick!$B$3:$B$366,INDEX(Sick!$B:$B,3+((ROW(35:35)-1)*7))))</f>
        <v>0</v>
      </c>
      <c r="N37" s="31" t="str">
        <f>IF(SUMIFS(Sick!G$3:G$366,Sick!$B$3:$B$366,INDEX(Sick!$B:$B,3+((ROW(35:35)-1)*7)))=0,"0",SUMIFS(Sick!G$3:G$366,Sick!$B$3:$B$366,INDEX(Sick!$B:$B,3+((ROW(35:35)-1)*7))))</f>
        <v>0</v>
      </c>
      <c r="O37" s="31" t="str">
        <f>IF(SUMIFS(Sick!H$3:H$366,Sick!$B$3:$B$366,INDEX(Sick!$B:$B,3+((ROW(35:35)-1)*7)))=0,"0",SUMIFS(Sick!H$3:H$366,Sick!$B$3:$B$366,INDEX(Sick!$B:$B,3+((ROW(35:35)-1)*7))))</f>
        <v>0</v>
      </c>
      <c r="P37" s="31" t="str">
        <f>IF(SUMIFS(Sick!I$3:I$366,Sick!$B$3:$B$366,INDEX(Sick!$B:$B,3+((ROW(35:35)-1)*7)))=0,"0",SUMIFS(Sick!I$3:I$366,Sick!$B$3:$B$366,INDEX(Sick!$B:$B,3+((ROW(35:35)-1)*7))))</f>
        <v>0</v>
      </c>
      <c r="Q37" s="36" t="str">
        <f>IF(SUMIFS(Sick!J$3:J$366,Sick!$B$3:$B$366,INDEX(Sick!$B:$B,3+((ROW(35:35)-1)*7)))=0,"0",SUMIFS(Sick!J$3:J$366,Sick!$B$3:$B$366,INDEX(Sick!$B:$B,3+((ROW(35:35)-1)*7))))</f>
        <v>0</v>
      </c>
      <c r="R37" s="104"/>
    </row>
    <row r="38" spans="1:18" x14ac:dyDescent="0.2">
      <c r="A38" s="4">
        <f t="shared" si="3"/>
        <v>36</v>
      </c>
      <c r="B38" s="11">
        <f t="shared" si="0"/>
        <v>43709</v>
      </c>
      <c r="C38" s="11">
        <f t="shared" si="1"/>
        <v>43715</v>
      </c>
      <c r="D38" s="15" t="str">
        <f t="shared" si="2"/>
        <v>9/1 - 9/7</v>
      </c>
      <c r="E38" s="30" t="str">
        <f>IF(SUMIFS(Daily!E$3:E$366,Daily!$B$3:$B$366,INDEX(Daily!$B:$B,3+((ROW(36:36)-1)*7)))=0,"0",SUMIFS(Daily!E$3:E$366,Daily!$B$3:$B$366,INDEX(Daily!$B:$B,3+((ROW(36:36)-1)*7))))</f>
        <v>0</v>
      </c>
      <c r="F38" s="31" t="str">
        <f>IF(SUMIFS(Daily!F$3:F$366,Daily!$B$3:$B$366,INDEX(Daily!$B:$B,3+((ROW(36:36)-1)*7)))=0,"0",SUMIFS(Daily!F$3:F$366,Daily!$B$3:$B$366,INDEX(Daily!$B:$B,3+((ROW(36:36)-1)*7))))</f>
        <v>0</v>
      </c>
      <c r="G38" s="31" t="str">
        <f>IF(SUMIFS(Daily!G$3:G$366,Daily!$B$3:$B$366,INDEX(Daily!$B:$B,3+((ROW(36:36)-1)*7)))=0,"0",SUMIFS(Daily!G$3:G$366,Daily!$B$3:$B$366,INDEX(Daily!$B:$B,3+((ROW(36:36)-1)*7))))</f>
        <v>0</v>
      </c>
      <c r="H38" s="31" t="str">
        <f>IF(SUMIFS(Daily!H$3:H$366,Daily!$B$3:$B$366,INDEX(Daily!$B:$B,3+((ROW(36:36)-1)*7)))=0,"0",SUMIFS(Daily!H$3:H$366,Daily!$B$3:$B$366,INDEX(Daily!$B:$B,3+((ROW(36:36)-1)*7))))</f>
        <v>0</v>
      </c>
      <c r="I38" s="31" t="str">
        <f>IF(SUMIFS(Daily!I$3:I$366,Daily!$B$3:$B$366,INDEX(Daily!$B:$B,3+((ROW(36:36)-1)*7)))=0,"0",SUMIFS(Daily!I$3:I$366,Daily!$B$3:$B$366,INDEX(Daily!$B:$B,3+((ROW(36:36)-1)*7))))</f>
        <v>0</v>
      </c>
      <c r="J38" s="36" t="str">
        <f>IF(SUMIFS(Daily!J$3:J$366,Daily!$B$3:$B$366,INDEX(Daily!$B:$B,3+((ROW(36:36)-1)*7)))=0,"0",SUMIFS(Daily!J$3:J$366,Daily!$B$3:$B$366,INDEX(Daily!$B:$B,3+((ROW(36:36)-1)*7))))</f>
        <v>0</v>
      </c>
      <c r="K38" s="104"/>
      <c r="L38" s="30" t="str">
        <f>IF(SUMIFS(Sick!E$3:E$366,Sick!$B$3:$B$366,INDEX(Sick!$B:$B,3+((ROW(36:36)-1)*7)))=0,"0",SUMIFS(Sick!E$3:E$366,Sick!$B$3:$B$366,INDEX(Sick!$B:$B,3+((ROW(36:36)-1)*7))))</f>
        <v>0</v>
      </c>
      <c r="M38" s="31" t="str">
        <f>IF(SUMIFS(Sick!F$3:F$366,Sick!$B$3:$B$366,INDEX(Sick!$B:$B,3+((ROW(36:36)-1)*7)))=0,"0",SUMIFS(Sick!F$3:F$366,Sick!$B$3:$B$366,INDEX(Sick!$B:$B,3+((ROW(36:36)-1)*7))))</f>
        <v>0</v>
      </c>
      <c r="N38" s="31" t="str">
        <f>IF(SUMIFS(Sick!G$3:G$366,Sick!$B$3:$B$366,INDEX(Sick!$B:$B,3+((ROW(36:36)-1)*7)))=0,"0",SUMIFS(Sick!G$3:G$366,Sick!$B$3:$B$366,INDEX(Sick!$B:$B,3+((ROW(36:36)-1)*7))))</f>
        <v>0</v>
      </c>
      <c r="O38" s="31" t="str">
        <f>IF(SUMIFS(Sick!H$3:H$366,Sick!$B$3:$B$366,INDEX(Sick!$B:$B,3+((ROW(36:36)-1)*7)))=0,"0",SUMIFS(Sick!H$3:H$366,Sick!$B$3:$B$366,INDEX(Sick!$B:$B,3+((ROW(36:36)-1)*7))))</f>
        <v>0</v>
      </c>
      <c r="P38" s="31" t="str">
        <f>IF(SUMIFS(Sick!I$3:I$366,Sick!$B$3:$B$366,INDEX(Sick!$B:$B,3+((ROW(36:36)-1)*7)))=0,"0",SUMIFS(Sick!I$3:I$366,Sick!$B$3:$B$366,INDEX(Sick!$B:$B,3+((ROW(36:36)-1)*7))))</f>
        <v>0</v>
      </c>
      <c r="Q38" s="36" t="str">
        <f>IF(SUMIFS(Sick!J$3:J$366,Sick!$B$3:$B$366,INDEX(Sick!$B:$B,3+((ROW(36:36)-1)*7)))=0,"0",SUMIFS(Sick!J$3:J$366,Sick!$B$3:$B$366,INDEX(Sick!$B:$B,3+((ROW(36:36)-1)*7))))</f>
        <v>0</v>
      </c>
      <c r="R38" s="104"/>
    </row>
    <row r="39" spans="1:18" x14ac:dyDescent="0.2">
      <c r="A39" s="4">
        <f t="shared" si="3"/>
        <v>37</v>
      </c>
      <c r="B39" s="11">
        <f t="shared" si="0"/>
        <v>43716</v>
      </c>
      <c r="C39" s="11">
        <f t="shared" si="1"/>
        <v>43722</v>
      </c>
      <c r="D39" s="15" t="str">
        <f t="shared" si="2"/>
        <v>9/8 - 9/14</v>
      </c>
      <c r="E39" s="30" t="str">
        <f>IF(SUMIFS(Daily!E$3:E$366,Daily!$B$3:$B$366,INDEX(Daily!$B:$B,3+((ROW(37:37)-1)*7)))=0,"0",SUMIFS(Daily!E$3:E$366,Daily!$B$3:$B$366,INDEX(Daily!$B:$B,3+((ROW(37:37)-1)*7))))</f>
        <v>0</v>
      </c>
      <c r="F39" s="31" t="str">
        <f>IF(SUMIFS(Daily!F$3:F$366,Daily!$B$3:$B$366,INDEX(Daily!$B:$B,3+((ROW(37:37)-1)*7)))=0,"0",SUMIFS(Daily!F$3:F$366,Daily!$B$3:$B$366,INDEX(Daily!$B:$B,3+((ROW(37:37)-1)*7))))</f>
        <v>0</v>
      </c>
      <c r="G39" s="31" t="str">
        <f>IF(SUMIFS(Daily!G$3:G$366,Daily!$B$3:$B$366,INDEX(Daily!$B:$B,3+((ROW(37:37)-1)*7)))=0,"0",SUMIFS(Daily!G$3:G$366,Daily!$B$3:$B$366,INDEX(Daily!$B:$B,3+((ROW(37:37)-1)*7))))</f>
        <v>0</v>
      </c>
      <c r="H39" s="31" t="str">
        <f>IF(SUMIFS(Daily!H$3:H$366,Daily!$B$3:$B$366,INDEX(Daily!$B:$B,3+((ROW(37:37)-1)*7)))=0,"0",SUMIFS(Daily!H$3:H$366,Daily!$B$3:$B$366,INDEX(Daily!$B:$B,3+((ROW(37:37)-1)*7))))</f>
        <v>0</v>
      </c>
      <c r="I39" s="31" t="str">
        <f>IF(SUMIFS(Daily!I$3:I$366,Daily!$B$3:$B$366,INDEX(Daily!$B:$B,3+((ROW(37:37)-1)*7)))=0,"0",SUMIFS(Daily!I$3:I$366,Daily!$B$3:$B$366,INDEX(Daily!$B:$B,3+((ROW(37:37)-1)*7))))</f>
        <v>0</v>
      </c>
      <c r="J39" s="36" t="str">
        <f>IF(SUMIFS(Daily!J$3:J$366,Daily!$B$3:$B$366,INDEX(Daily!$B:$B,3+((ROW(37:37)-1)*7)))=0,"0",SUMIFS(Daily!J$3:J$366,Daily!$B$3:$B$366,INDEX(Daily!$B:$B,3+((ROW(37:37)-1)*7))))</f>
        <v>0</v>
      </c>
      <c r="K39" s="104"/>
      <c r="L39" s="30" t="str">
        <f>IF(SUMIFS(Sick!E$3:E$366,Sick!$B$3:$B$366,INDEX(Sick!$B:$B,3+((ROW(37:37)-1)*7)))=0,"0",SUMIFS(Sick!E$3:E$366,Sick!$B$3:$B$366,INDEX(Sick!$B:$B,3+((ROW(37:37)-1)*7))))</f>
        <v>0</v>
      </c>
      <c r="M39" s="31" t="str">
        <f>IF(SUMIFS(Sick!F$3:F$366,Sick!$B$3:$B$366,INDEX(Sick!$B:$B,3+((ROW(37:37)-1)*7)))=0,"0",SUMIFS(Sick!F$3:F$366,Sick!$B$3:$B$366,INDEX(Sick!$B:$B,3+((ROW(37:37)-1)*7))))</f>
        <v>0</v>
      </c>
      <c r="N39" s="31" t="str">
        <f>IF(SUMIFS(Sick!G$3:G$366,Sick!$B$3:$B$366,INDEX(Sick!$B:$B,3+((ROW(37:37)-1)*7)))=0,"0",SUMIFS(Sick!G$3:G$366,Sick!$B$3:$B$366,INDEX(Sick!$B:$B,3+((ROW(37:37)-1)*7))))</f>
        <v>0</v>
      </c>
      <c r="O39" s="31" t="str">
        <f>IF(SUMIFS(Sick!H$3:H$366,Sick!$B$3:$B$366,INDEX(Sick!$B:$B,3+((ROW(37:37)-1)*7)))=0,"0",SUMIFS(Sick!H$3:H$366,Sick!$B$3:$B$366,INDEX(Sick!$B:$B,3+((ROW(37:37)-1)*7))))</f>
        <v>0</v>
      </c>
      <c r="P39" s="31" t="str">
        <f>IF(SUMIFS(Sick!I$3:I$366,Sick!$B$3:$B$366,INDEX(Sick!$B:$B,3+((ROW(37:37)-1)*7)))=0,"0",SUMIFS(Sick!I$3:I$366,Sick!$B$3:$B$366,INDEX(Sick!$B:$B,3+((ROW(37:37)-1)*7))))</f>
        <v>0</v>
      </c>
      <c r="Q39" s="36" t="str">
        <f>IF(SUMIFS(Sick!J$3:J$366,Sick!$B$3:$B$366,INDEX(Sick!$B:$B,3+((ROW(37:37)-1)*7)))=0,"0",SUMIFS(Sick!J$3:J$366,Sick!$B$3:$B$366,INDEX(Sick!$B:$B,3+((ROW(37:37)-1)*7))))</f>
        <v>0</v>
      </c>
      <c r="R39" s="104"/>
    </row>
    <row r="40" spans="1:18" x14ac:dyDescent="0.2">
      <c r="A40" s="4">
        <f t="shared" si="3"/>
        <v>38</v>
      </c>
      <c r="B40" s="11">
        <f t="shared" si="0"/>
        <v>43723</v>
      </c>
      <c r="C40" s="11">
        <f t="shared" si="1"/>
        <v>43729</v>
      </c>
      <c r="D40" s="15" t="str">
        <f t="shared" si="2"/>
        <v>9/15 - 9/21</v>
      </c>
      <c r="E40" s="30" t="str">
        <f>IF(SUMIFS(Daily!E$3:E$366,Daily!$B$3:$B$366,INDEX(Daily!$B:$B,3+((ROW(38:38)-1)*7)))=0,"0",SUMIFS(Daily!E$3:E$366,Daily!$B$3:$B$366,INDEX(Daily!$B:$B,3+((ROW(38:38)-1)*7))))</f>
        <v>0</v>
      </c>
      <c r="F40" s="31" t="str">
        <f>IF(SUMIFS(Daily!F$3:F$366,Daily!$B$3:$B$366,INDEX(Daily!$B:$B,3+((ROW(38:38)-1)*7)))=0,"0",SUMIFS(Daily!F$3:F$366,Daily!$B$3:$B$366,INDEX(Daily!$B:$B,3+((ROW(38:38)-1)*7))))</f>
        <v>0</v>
      </c>
      <c r="G40" s="31" t="str">
        <f>IF(SUMIFS(Daily!G$3:G$366,Daily!$B$3:$B$366,INDEX(Daily!$B:$B,3+((ROW(38:38)-1)*7)))=0,"0",SUMIFS(Daily!G$3:G$366,Daily!$B$3:$B$366,INDEX(Daily!$B:$B,3+((ROW(38:38)-1)*7))))</f>
        <v>0</v>
      </c>
      <c r="H40" s="31" t="str">
        <f>IF(SUMIFS(Daily!H$3:H$366,Daily!$B$3:$B$366,INDEX(Daily!$B:$B,3+((ROW(38:38)-1)*7)))=0,"0",SUMIFS(Daily!H$3:H$366,Daily!$B$3:$B$366,INDEX(Daily!$B:$B,3+((ROW(38:38)-1)*7))))</f>
        <v>0</v>
      </c>
      <c r="I40" s="31" t="str">
        <f>IF(SUMIFS(Daily!I$3:I$366,Daily!$B$3:$B$366,INDEX(Daily!$B:$B,3+((ROW(38:38)-1)*7)))=0,"0",SUMIFS(Daily!I$3:I$366,Daily!$B$3:$B$366,INDEX(Daily!$B:$B,3+((ROW(38:38)-1)*7))))</f>
        <v>0</v>
      </c>
      <c r="J40" s="36" t="str">
        <f>IF(SUMIFS(Daily!J$3:J$366,Daily!$B$3:$B$366,INDEX(Daily!$B:$B,3+((ROW(38:38)-1)*7)))=0,"0",SUMIFS(Daily!J$3:J$366,Daily!$B$3:$B$366,INDEX(Daily!$B:$B,3+((ROW(38:38)-1)*7))))</f>
        <v>0</v>
      </c>
      <c r="K40" s="104"/>
      <c r="L40" s="30" t="str">
        <f>IF(SUMIFS(Sick!E$3:E$366,Sick!$B$3:$B$366,INDEX(Sick!$B:$B,3+((ROW(38:38)-1)*7)))=0,"0",SUMIFS(Sick!E$3:E$366,Sick!$B$3:$B$366,INDEX(Sick!$B:$B,3+((ROW(38:38)-1)*7))))</f>
        <v>0</v>
      </c>
      <c r="M40" s="31" t="str">
        <f>IF(SUMIFS(Sick!F$3:F$366,Sick!$B$3:$B$366,INDEX(Sick!$B:$B,3+((ROW(38:38)-1)*7)))=0,"0",SUMIFS(Sick!F$3:F$366,Sick!$B$3:$B$366,INDEX(Sick!$B:$B,3+((ROW(38:38)-1)*7))))</f>
        <v>0</v>
      </c>
      <c r="N40" s="31" t="str">
        <f>IF(SUMIFS(Sick!G$3:G$366,Sick!$B$3:$B$366,INDEX(Sick!$B:$B,3+((ROW(38:38)-1)*7)))=0,"0",SUMIFS(Sick!G$3:G$366,Sick!$B$3:$B$366,INDEX(Sick!$B:$B,3+((ROW(38:38)-1)*7))))</f>
        <v>0</v>
      </c>
      <c r="O40" s="31" t="str">
        <f>IF(SUMIFS(Sick!H$3:H$366,Sick!$B$3:$B$366,INDEX(Sick!$B:$B,3+((ROW(38:38)-1)*7)))=0,"0",SUMIFS(Sick!H$3:H$366,Sick!$B$3:$B$366,INDEX(Sick!$B:$B,3+((ROW(38:38)-1)*7))))</f>
        <v>0</v>
      </c>
      <c r="P40" s="31" t="str">
        <f>IF(SUMIFS(Sick!I$3:I$366,Sick!$B$3:$B$366,INDEX(Sick!$B:$B,3+((ROW(38:38)-1)*7)))=0,"0",SUMIFS(Sick!I$3:I$366,Sick!$B$3:$B$366,INDEX(Sick!$B:$B,3+((ROW(38:38)-1)*7))))</f>
        <v>0</v>
      </c>
      <c r="Q40" s="36" t="str">
        <f>IF(SUMIFS(Sick!J$3:J$366,Sick!$B$3:$B$366,INDEX(Sick!$B:$B,3+((ROW(38:38)-1)*7)))=0,"0",SUMIFS(Sick!J$3:J$366,Sick!$B$3:$B$366,INDEX(Sick!$B:$B,3+((ROW(38:38)-1)*7))))</f>
        <v>0</v>
      </c>
      <c r="R40" s="104"/>
    </row>
    <row r="41" spans="1:18" x14ac:dyDescent="0.2">
      <c r="A41" s="5">
        <f t="shared" si="3"/>
        <v>39</v>
      </c>
      <c r="B41" s="11">
        <f t="shared" si="0"/>
        <v>43730</v>
      </c>
      <c r="C41" s="11">
        <f t="shared" si="1"/>
        <v>43736</v>
      </c>
      <c r="D41" s="24" t="str">
        <f t="shared" si="2"/>
        <v>9/22 - 9/28</v>
      </c>
      <c r="E41" s="32" t="str">
        <f>IF(SUMIFS(Daily!E$3:E$366,Daily!$B$3:$B$366,INDEX(Daily!$B:$B,3+((ROW(39:39)-1)*7)))=0,"0",SUMIFS(Daily!E$3:E$366,Daily!$B$3:$B$366,INDEX(Daily!$B:$B,3+((ROW(39:39)-1)*7))))</f>
        <v>0</v>
      </c>
      <c r="F41" s="37" t="str">
        <f>IF(SUMIFS(Daily!F$3:F$366,Daily!$B$3:$B$366,INDEX(Daily!$B:$B,3+((ROW(39:39)-1)*7)))=0,"0",SUMIFS(Daily!F$3:F$366,Daily!$B$3:$B$366,INDEX(Daily!$B:$B,3+((ROW(39:39)-1)*7))))</f>
        <v>0</v>
      </c>
      <c r="G41" s="37" t="str">
        <f>IF(SUMIFS(Daily!G$3:G$366,Daily!$B$3:$B$366,INDEX(Daily!$B:$B,3+((ROW(39:39)-1)*7)))=0,"0",SUMIFS(Daily!G$3:G$366,Daily!$B$3:$B$366,INDEX(Daily!$B:$B,3+((ROW(39:39)-1)*7))))</f>
        <v>0</v>
      </c>
      <c r="H41" s="37" t="str">
        <f>IF(SUMIFS(Daily!H$3:H$366,Daily!$B$3:$B$366,INDEX(Daily!$B:$B,3+((ROW(39:39)-1)*7)))=0,"0",SUMIFS(Daily!H$3:H$366,Daily!$B$3:$B$366,INDEX(Daily!$B:$B,3+((ROW(39:39)-1)*7))))</f>
        <v>0</v>
      </c>
      <c r="I41" s="37" t="str">
        <f>IF(SUMIFS(Daily!I$3:I$366,Daily!$B$3:$B$366,INDEX(Daily!$B:$B,3+((ROW(39:39)-1)*7)))=0,"0",SUMIFS(Daily!I$3:I$366,Daily!$B$3:$B$366,INDEX(Daily!$B:$B,3+((ROW(39:39)-1)*7))))</f>
        <v>0</v>
      </c>
      <c r="J41" s="38" t="str">
        <f>IF(SUMIFS(Daily!J$3:J$366,Daily!$B$3:$B$366,INDEX(Daily!$B:$B,3+((ROW(39:39)-1)*7)))=0,"0",SUMIFS(Daily!J$3:J$366,Daily!$B$3:$B$366,INDEX(Daily!$B:$B,3+((ROW(39:39)-1)*7))))</f>
        <v>0</v>
      </c>
      <c r="K41" s="104"/>
      <c r="L41" s="32" t="str">
        <f>IF(SUMIFS(Sick!E$3:E$366,Sick!$B$3:$B$366,INDEX(Sick!$B:$B,3+((ROW(39:39)-1)*7)))=0,"0",SUMIFS(Sick!E$3:E$366,Sick!$B$3:$B$366,INDEX(Sick!$B:$B,3+((ROW(39:39)-1)*7))))</f>
        <v>0</v>
      </c>
      <c r="M41" s="37" t="str">
        <f>IF(SUMIFS(Sick!F$3:F$366,Sick!$B$3:$B$366,INDEX(Sick!$B:$B,3+((ROW(39:39)-1)*7)))=0,"0",SUMIFS(Sick!F$3:F$366,Sick!$B$3:$B$366,INDEX(Sick!$B:$B,3+((ROW(39:39)-1)*7))))</f>
        <v>0</v>
      </c>
      <c r="N41" s="37" t="str">
        <f>IF(SUMIFS(Sick!G$3:G$366,Sick!$B$3:$B$366,INDEX(Sick!$B:$B,3+((ROW(39:39)-1)*7)))=0,"0",SUMIFS(Sick!G$3:G$366,Sick!$B$3:$B$366,INDEX(Sick!$B:$B,3+((ROW(39:39)-1)*7))))</f>
        <v>0</v>
      </c>
      <c r="O41" s="37" t="str">
        <f>IF(SUMIFS(Sick!H$3:H$366,Sick!$B$3:$B$366,INDEX(Sick!$B:$B,3+((ROW(39:39)-1)*7)))=0,"0",SUMIFS(Sick!H$3:H$366,Sick!$B$3:$B$366,INDEX(Sick!$B:$B,3+((ROW(39:39)-1)*7))))</f>
        <v>0</v>
      </c>
      <c r="P41" s="37" t="str">
        <f>IF(SUMIFS(Sick!I$3:I$366,Sick!$B$3:$B$366,INDEX(Sick!$B:$B,3+((ROW(39:39)-1)*7)))=0,"0",SUMIFS(Sick!I$3:I$366,Sick!$B$3:$B$366,INDEX(Sick!$B:$B,3+((ROW(39:39)-1)*7))))</f>
        <v>0</v>
      </c>
      <c r="Q41" s="38" t="str">
        <f>IF(SUMIFS(Sick!J$3:J$366,Sick!$B$3:$B$366,INDEX(Sick!$B:$B,3+((ROW(39:39)-1)*7)))=0,"0",SUMIFS(Sick!J$3:J$366,Sick!$B$3:$B$366,INDEX(Sick!$B:$B,3+((ROW(39:39)-1)*7))))</f>
        <v>0</v>
      </c>
      <c r="R41" s="104"/>
    </row>
    <row r="42" spans="1:18" x14ac:dyDescent="0.2">
      <c r="A42" s="4">
        <f t="shared" si="3"/>
        <v>40</v>
      </c>
      <c r="B42" s="11">
        <f t="shared" si="0"/>
        <v>43737</v>
      </c>
      <c r="C42" s="11">
        <f t="shared" si="1"/>
        <v>43743</v>
      </c>
      <c r="D42" s="15" t="str">
        <f t="shared" si="2"/>
        <v>9/29 - 10/5</v>
      </c>
      <c r="E42" s="30" t="str">
        <f>IF(SUMIFS(Daily!E$3:E$366,Daily!$B$3:$B$366,INDEX(Daily!$B:$B,3+((ROW(40:40)-1)*7)))=0,"0",SUMIFS(Daily!E$3:E$366,Daily!$B$3:$B$366,INDEX(Daily!$B:$B,3+((ROW(40:40)-1)*7))))</f>
        <v>0</v>
      </c>
      <c r="F42" s="31" t="str">
        <f>IF(SUMIFS(Daily!F$3:F$366,Daily!$B$3:$B$366,INDEX(Daily!$B:$B,3+((ROW(40:40)-1)*7)))=0,"0",SUMIFS(Daily!F$3:F$366,Daily!$B$3:$B$366,INDEX(Daily!$B:$B,3+((ROW(40:40)-1)*7))))</f>
        <v>0</v>
      </c>
      <c r="G42" s="31" t="str">
        <f>IF(SUMIFS(Daily!G$3:G$366,Daily!$B$3:$B$366,INDEX(Daily!$B:$B,3+((ROW(40:40)-1)*7)))=0,"0",SUMIFS(Daily!G$3:G$366,Daily!$B$3:$B$366,INDEX(Daily!$B:$B,3+((ROW(40:40)-1)*7))))</f>
        <v>0</v>
      </c>
      <c r="H42" s="31" t="str">
        <f>IF(SUMIFS(Daily!H$3:H$366,Daily!$B$3:$B$366,INDEX(Daily!$B:$B,3+((ROW(40:40)-1)*7)))=0,"0",SUMIFS(Daily!H$3:H$366,Daily!$B$3:$B$366,INDEX(Daily!$B:$B,3+((ROW(40:40)-1)*7))))</f>
        <v>0</v>
      </c>
      <c r="I42" s="31" t="str">
        <f>IF(SUMIFS(Daily!I$3:I$366,Daily!$B$3:$B$366,INDEX(Daily!$B:$B,3+((ROW(40:40)-1)*7)))=0,"0",SUMIFS(Daily!I$3:I$366,Daily!$B$3:$B$366,INDEX(Daily!$B:$B,3+((ROW(40:40)-1)*7))))</f>
        <v>0</v>
      </c>
      <c r="J42" s="36" t="str">
        <f>IF(SUMIFS(Daily!J$3:J$366,Daily!$B$3:$B$366,INDEX(Daily!$B:$B,3+((ROW(40:40)-1)*7)))=0,"0",SUMIFS(Daily!J$3:J$366,Daily!$B$3:$B$366,INDEX(Daily!$B:$B,3+((ROW(40:40)-1)*7))))</f>
        <v>0</v>
      </c>
      <c r="K42" s="104"/>
      <c r="L42" s="30" t="str">
        <f>IF(SUMIFS(Sick!E$3:E$366,Sick!$B$3:$B$366,INDEX(Sick!$B:$B,3+((ROW(40:40)-1)*7)))=0,"0",SUMIFS(Sick!E$3:E$366,Sick!$B$3:$B$366,INDEX(Sick!$B:$B,3+((ROW(40:40)-1)*7))))</f>
        <v>0</v>
      </c>
      <c r="M42" s="31" t="str">
        <f>IF(SUMIFS(Sick!F$3:F$366,Sick!$B$3:$B$366,INDEX(Sick!$B:$B,3+((ROW(40:40)-1)*7)))=0,"0",SUMIFS(Sick!F$3:F$366,Sick!$B$3:$B$366,INDEX(Sick!$B:$B,3+((ROW(40:40)-1)*7))))</f>
        <v>0</v>
      </c>
      <c r="N42" s="31" t="str">
        <f>IF(SUMIFS(Sick!G$3:G$366,Sick!$B$3:$B$366,INDEX(Sick!$B:$B,3+((ROW(40:40)-1)*7)))=0,"0",SUMIFS(Sick!G$3:G$366,Sick!$B$3:$B$366,INDEX(Sick!$B:$B,3+((ROW(40:40)-1)*7))))</f>
        <v>0</v>
      </c>
      <c r="O42" s="31" t="str">
        <f>IF(SUMIFS(Sick!H$3:H$366,Sick!$B$3:$B$366,INDEX(Sick!$B:$B,3+((ROW(40:40)-1)*7)))=0,"0",SUMIFS(Sick!H$3:H$366,Sick!$B$3:$B$366,INDEX(Sick!$B:$B,3+((ROW(40:40)-1)*7))))</f>
        <v>0</v>
      </c>
      <c r="P42" s="31" t="str">
        <f>IF(SUMIFS(Sick!I$3:I$366,Sick!$B$3:$B$366,INDEX(Sick!$B:$B,3+((ROW(40:40)-1)*7)))=0,"0",SUMIFS(Sick!I$3:I$366,Sick!$B$3:$B$366,INDEX(Sick!$B:$B,3+((ROW(40:40)-1)*7))))</f>
        <v>0</v>
      </c>
      <c r="Q42" s="36" t="str">
        <f>IF(SUMIFS(Sick!J$3:J$366,Sick!$B$3:$B$366,INDEX(Sick!$B:$B,3+((ROW(40:40)-1)*7)))=0,"0",SUMIFS(Sick!J$3:J$366,Sick!$B$3:$B$366,INDEX(Sick!$B:$B,3+((ROW(40:40)-1)*7))))</f>
        <v>0</v>
      </c>
      <c r="R42" s="104"/>
    </row>
    <row r="43" spans="1:18" x14ac:dyDescent="0.2">
      <c r="A43" s="4">
        <f t="shared" si="3"/>
        <v>41</v>
      </c>
      <c r="B43" s="11">
        <f t="shared" si="0"/>
        <v>43744</v>
      </c>
      <c r="C43" s="11">
        <f t="shared" si="1"/>
        <v>43750</v>
      </c>
      <c r="D43" s="15" t="str">
        <f t="shared" si="2"/>
        <v>10/6 - 10/12</v>
      </c>
      <c r="E43" s="30" t="str">
        <f>IF(SUMIFS(Daily!E$3:E$366,Daily!$B$3:$B$366,INDEX(Daily!$B:$B,3+((ROW(41:41)-1)*7)))=0,"0",SUMIFS(Daily!E$3:E$366,Daily!$B$3:$B$366,INDEX(Daily!$B:$B,3+((ROW(41:41)-1)*7))))</f>
        <v>0</v>
      </c>
      <c r="F43" s="31" t="str">
        <f>IF(SUMIFS(Daily!F$3:F$366,Daily!$B$3:$B$366,INDEX(Daily!$B:$B,3+((ROW(41:41)-1)*7)))=0,"0",SUMIFS(Daily!F$3:F$366,Daily!$B$3:$B$366,INDEX(Daily!$B:$B,3+((ROW(41:41)-1)*7))))</f>
        <v>0</v>
      </c>
      <c r="G43" s="31" t="str">
        <f>IF(SUMIFS(Daily!G$3:G$366,Daily!$B$3:$B$366,INDEX(Daily!$B:$B,3+((ROW(41:41)-1)*7)))=0,"0",SUMIFS(Daily!G$3:G$366,Daily!$B$3:$B$366,INDEX(Daily!$B:$B,3+((ROW(41:41)-1)*7))))</f>
        <v>0</v>
      </c>
      <c r="H43" s="31" t="str">
        <f>IF(SUMIFS(Daily!H$3:H$366,Daily!$B$3:$B$366,INDEX(Daily!$B:$B,3+((ROW(41:41)-1)*7)))=0,"0",SUMIFS(Daily!H$3:H$366,Daily!$B$3:$B$366,INDEX(Daily!$B:$B,3+((ROW(41:41)-1)*7))))</f>
        <v>0</v>
      </c>
      <c r="I43" s="31" t="str">
        <f>IF(SUMIFS(Daily!I$3:I$366,Daily!$B$3:$B$366,INDEX(Daily!$B:$B,3+((ROW(41:41)-1)*7)))=0,"0",SUMIFS(Daily!I$3:I$366,Daily!$B$3:$B$366,INDEX(Daily!$B:$B,3+((ROW(41:41)-1)*7))))</f>
        <v>0</v>
      </c>
      <c r="J43" s="36" t="str">
        <f>IF(SUMIFS(Daily!J$3:J$366,Daily!$B$3:$B$366,INDEX(Daily!$B:$B,3+((ROW(41:41)-1)*7)))=0,"0",SUMIFS(Daily!J$3:J$366,Daily!$B$3:$B$366,INDEX(Daily!$B:$B,3+((ROW(41:41)-1)*7))))</f>
        <v>0</v>
      </c>
      <c r="K43" s="104"/>
      <c r="L43" s="30" t="str">
        <f>IF(SUMIFS(Sick!E$3:E$366,Sick!$B$3:$B$366,INDEX(Sick!$B:$B,3+((ROW(41:41)-1)*7)))=0,"0",SUMIFS(Sick!E$3:E$366,Sick!$B$3:$B$366,INDEX(Sick!$B:$B,3+((ROW(41:41)-1)*7))))</f>
        <v>0</v>
      </c>
      <c r="M43" s="31" t="str">
        <f>IF(SUMIFS(Sick!F$3:F$366,Sick!$B$3:$B$366,INDEX(Sick!$B:$B,3+((ROW(41:41)-1)*7)))=0,"0",SUMIFS(Sick!F$3:F$366,Sick!$B$3:$B$366,INDEX(Sick!$B:$B,3+((ROW(41:41)-1)*7))))</f>
        <v>0</v>
      </c>
      <c r="N43" s="31" t="str">
        <f>IF(SUMIFS(Sick!G$3:G$366,Sick!$B$3:$B$366,INDEX(Sick!$B:$B,3+((ROW(41:41)-1)*7)))=0,"0",SUMIFS(Sick!G$3:G$366,Sick!$B$3:$B$366,INDEX(Sick!$B:$B,3+((ROW(41:41)-1)*7))))</f>
        <v>0</v>
      </c>
      <c r="O43" s="31" t="str">
        <f>IF(SUMIFS(Sick!H$3:H$366,Sick!$B$3:$B$366,INDEX(Sick!$B:$B,3+((ROW(41:41)-1)*7)))=0,"0",SUMIFS(Sick!H$3:H$366,Sick!$B$3:$B$366,INDEX(Sick!$B:$B,3+((ROW(41:41)-1)*7))))</f>
        <v>0</v>
      </c>
      <c r="P43" s="31" t="str">
        <f>IF(SUMIFS(Sick!I$3:I$366,Sick!$B$3:$B$366,INDEX(Sick!$B:$B,3+((ROW(41:41)-1)*7)))=0,"0",SUMIFS(Sick!I$3:I$366,Sick!$B$3:$B$366,INDEX(Sick!$B:$B,3+((ROW(41:41)-1)*7))))</f>
        <v>0</v>
      </c>
      <c r="Q43" s="36" t="str">
        <f>IF(SUMIFS(Sick!J$3:J$366,Sick!$B$3:$B$366,INDEX(Sick!$B:$B,3+((ROW(41:41)-1)*7)))=0,"0",SUMIFS(Sick!J$3:J$366,Sick!$B$3:$B$366,INDEX(Sick!$B:$B,3+((ROW(41:41)-1)*7))))</f>
        <v>0</v>
      </c>
      <c r="R43" s="104"/>
    </row>
    <row r="44" spans="1:18" x14ac:dyDescent="0.2">
      <c r="A44" s="4">
        <f t="shared" si="3"/>
        <v>42</v>
      </c>
      <c r="B44" s="11">
        <f t="shared" si="0"/>
        <v>43751</v>
      </c>
      <c r="C44" s="11">
        <f t="shared" si="1"/>
        <v>43757</v>
      </c>
      <c r="D44" s="15" t="str">
        <f t="shared" si="2"/>
        <v>10/13 - 10/19</v>
      </c>
      <c r="E44" s="30" t="str">
        <f>IF(SUMIFS(Daily!E$3:E$366,Daily!$B$3:$B$366,INDEX(Daily!$B:$B,3+((ROW(42:42)-1)*7)))=0,"0",SUMIFS(Daily!E$3:E$366,Daily!$B$3:$B$366,INDEX(Daily!$B:$B,3+((ROW(42:42)-1)*7))))</f>
        <v>0</v>
      </c>
      <c r="F44" s="31" t="str">
        <f>IF(SUMIFS(Daily!F$3:F$366,Daily!$B$3:$B$366,INDEX(Daily!$B:$B,3+((ROW(42:42)-1)*7)))=0,"0",SUMIFS(Daily!F$3:F$366,Daily!$B$3:$B$366,INDEX(Daily!$B:$B,3+((ROW(42:42)-1)*7))))</f>
        <v>0</v>
      </c>
      <c r="G44" s="31" t="str">
        <f>IF(SUMIFS(Daily!G$3:G$366,Daily!$B$3:$B$366,INDEX(Daily!$B:$B,3+((ROW(42:42)-1)*7)))=0,"0",SUMIFS(Daily!G$3:G$366,Daily!$B$3:$B$366,INDEX(Daily!$B:$B,3+((ROW(42:42)-1)*7))))</f>
        <v>0</v>
      </c>
      <c r="H44" s="31" t="str">
        <f>IF(SUMIFS(Daily!H$3:H$366,Daily!$B$3:$B$366,INDEX(Daily!$B:$B,3+((ROW(42:42)-1)*7)))=0,"0",SUMIFS(Daily!H$3:H$366,Daily!$B$3:$B$366,INDEX(Daily!$B:$B,3+((ROW(42:42)-1)*7))))</f>
        <v>0</v>
      </c>
      <c r="I44" s="31" t="str">
        <f>IF(SUMIFS(Daily!I$3:I$366,Daily!$B$3:$B$366,INDEX(Daily!$B:$B,3+((ROW(42:42)-1)*7)))=0,"0",SUMIFS(Daily!I$3:I$366,Daily!$B$3:$B$366,INDEX(Daily!$B:$B,3+((ROW(42:42)-1)*7))))</f>
        <v>0</v>
      </c>
      <c r="J44" s="36" t="str">
        <f>IF(SUMIFS(Daily!J$3:J$366,Daily!$B$3:$B$366,INDEX(Daily!$B:$B,3+((ROW(42:42)-1)*7)))=0,"0",SUMIFS(Daily!J$3:J$366,Daily!$B$3:$B$366,INDEX(Daily!$B:$B,3+((ROW(42:42)-1)*7))))</f>
        <v>0</v>
      </c>
      <c r="K44" s="104"/>
      <c r="L44" s="30" t="str">
        <f>IF(SUMIFS(Sick!E$3:E$366,Sick!$B$3:$B$366,INDEX(Sick!$B:$B,3+((ROW(42:42)-1)*7)))=0,"0",SUMIFS(Sick!E$3:E$366,Sick!$B$3:$B$366,INDEX(Sick!$B:$B,3+((ROW(42:42)-1)*7))))</f>
        <v>0</v>
      </c>
      <c r="M44" s="31" t="str">
        <f>IF(SUMIFS(Sick!F$3:F$366,Sick!$B$3:$B$366,INDEX(Sick!$B:$B,3+((ROW(42:42)-1)*7)))=0,"0",SUMIFS(Sick!F$3:F$366,Sick!$B$3:$B$366,INDEX(Sick!$B:$B,3+((ROW(42:42)-1)*7))))</f>
        <v>0</v>
      </c>
      <c r="N44" s="31" t="str">
        <f>IF(SUMIFS(Sick!G$3:G$366,Sick!$B$3:$B$366,INDEX(Sick!$B:$B,3+((ROW(42:42)-1)*7)))=0,"0",SUMIFS(Sick!G$3:G$366,Sick!$B$3:$B$366,INDEX(Sick!$B:$B,3+((ROW(42:42)-1)*7))))</f>
        <v>0</v>
      </c>
      <c r="O44" s="31" t="str">
        <f>IF(SUMIFS(Sick!H$3:H$366,Sick!$B$3:$B$366,INDEX(Sick!$B:$B,3+((ROW(42:42)-1)*7)))=0,"0",SUMIFS(Sick!H$3:H$366,Sick!$B$3:$B$366,INDEX(Sick!$B:$B,3+((ROW(42:42)-1)*7))))</f>
        <v>0</v>
      </c>
      <c r="P44" s="31" t="str">
        <f>IF(SUMIFS(Sick!I$3:I$366,Sick!$B$3:$B$366,INDEX(Sick!$B:$B,3+((ROW(42:42)-1)*7)))=0,"0",SUMIFS(Sick!I$3:I$366,Sick!$B$3:$B$366,INDEX(Sick!$B:$B,3+((ROW(42:42)-1)*7))))</f>
        <v>0</v>
      </c>
      <c r="Q44" s="36" t="str">
        <f>IF(SUMIFS(Sick!J$3:J$366,Sick!$B$3:$B$366,INDEX(Sick!$B:$B,3+((ROW(42:42)-1)*7)))=0,"0",SUMIFS(Sick!J$3:J$366,Sick!$B$3:$B$366,INDEX(Sick!$B:$B,3+((ROW(42:42)-1)*7))))</f>
        <v>0</v>
      </c>
      <c r="R44" s="104"/>
    </row>
    <row r="45" spans="1:18" x14ac:dyDescent="0.2">
      <c r="A45" s="4">
        <f t="shared" si="3"/>
        <v>43</v>
      </c>
      <c r="B45" s="11">
        <f t="shared" si="0"/>
        <v>43758</v>
      </c>
      <c r="C45" s="11">
        <f t="shared" si="1"/>
        <v>43764</v>
      </c>
      <c r="D45" s="15" t="str">
        <f t="shared" si="2"/>
        <v>10/20 - 10/26</v>
      </c>
      <c r="E45" s="30" t="str">
        <f>IF(SUMIFS(Daily!E$3:E$366,Daily!$B$3:$B$366,INDEX(Daily!$B:$B,3+((ROW(43:43)-1)*7)))=0,"0",SUMIFS(Daily!E$3:E$366,Daily!$B$3:$B$366,INDEX(Daily!$B:$B,3+((ROW(43:43)-1)*7))))</f>
        <v>0</v>
      </c>
      <c r="F45" s="31" t="str">
        <f>IF(SUMIFS(Daily!F$3:F$366,Daily!$B$3:$B$366,INDEX(Daily!$B:$B,3+((ROW(43:43)-1)*7)))=0,"0",SUMIFS(Daily!F$3:F$366,Daily!$B$3:$B$366,INDEX(Daily!$B:$B,3+((ROW(43:43)-1)*7))))</f>
        <v>0</v>
      </c>
      <c r="G45" s="31" t="str">
        <f>IF(SUMIFS(Daily!G$3:G$366,Daily!$B$3:$B$366,INDEX(Daily!$B:$B,3+((ROW(43:43)-1)*7)))=0,"0",SUMIFS(Daily!G$3:G$366,Daily!$B$3:$B$366,INDEX(Daily!$B:$B,3+((ROW(43:43)-1)*7))))</f>
        <v>0</v>
      </c>
      <c r="H45" s="31" t="str">
        <f>IF(SUMIFS(Daily!H$3:H$366,Daily!$B$3:$B$366,INDEX(Daily!$B:$B,3+((ROW(43:43)-1)*7)))=0,"0",SUMIFS(Daily!H$3:H$366,Daily!$B$3:$B$366,INDEX(Daily!$B:$B,3+((ROW(43:43)-1)*7))))</f>
        <v>0</v>
      </c>
      <c r="I45" s="31" t="str">
        <f>IF(SUMIFS(Daily!I$3:I$366,Daily!$B$3:$B$366,INDEX(Daily!$B:$B,3+((ROW(43:43)-1)*7)))=0,"0",SUMIFS(Daily!I$3:I$366,Daily!$B$3:$B$366,INDEX(Daily!$B:$B,3+((ROW(43:43)-1)*7))))</f>
        <v>0</v>
      </c>
      <c r="J45" s="36" t="str">
        <f>IF(SUMIFS(Daily!J$3:J$366,Daily!$B$3:$B$366,INDEX(Daily!$B:$B,3+((ROW(43:43)-1)*7)))=0,"0",SUMIFS(Daily!J$3:J$366,Daily!$B$3:$B$366,INDEX(Daily!$B:$B,3+((ROW(43:43)-1)*7))))</f>
        <v>0</v>
      </c>
      <c r="K45" s="104"/>
      <c r="L45" s="30" t="str">
        <f>IF(SUMIFS(Sick!E$3:E$366,Sick!$B$3:$B$366,INDEX(Sick!$B:$B,3+((ROW(43:43)-1)*7)))=0,"0",SUMIFS(Sick!E$3:E$366,Sick!$B$3:$B$366,INDEX(Sick!$B:$B,3+((ROW(43:43)-1)*7))))</f>
        <v>0</v>
      </c>
      <c r="M45" s="31" t="str">
        <f>IF(SUMIFS(Sick!F$3:F$366,Sick!$B$3:$B$366,INDEX(Sick!$B:$B,3+((ROW(43:43)-1)*7)))=0,"0",SUMIFS(Sick!F$3:F$366,Sick!$B$3:$B$366,INDEX(Sick!$B:$B,3+((ROW(43:43)-1)*7))))</f>
        <v>0</v>
      </c>
      <c r="N45" s="31" t="str">
        <f>IF(SUMIFS(Sick!G$3:G$366,Sick!$B$3:$B$366,INDEX(Sick!$B:$B,3+((ROW(43:43)-1)*7)))=0,"0",SUMIFS(Sick!G$3:G$366,Sick!$B$3:$B$366,INDEX(Sick!$B:$B,3+((ROW(43:43)-1)*7))))</f>
        <v>0</v>
      </c>
      <c r="O45" s="31" t="str">
        <f>IF(SUMIFS(Sick!H$3:H$366,Sick!$B$3:$B$366,INDEX(Sick!$B:$B,3+((ROW(43:43)-1)*7)))=0,"0",SUMIFS(Sick!H$3:H$366,Sick!$B$3:$B$366,INDEX(Sick!$B:$B,3+((ROW(43:43)-1)*7))))</f>
        <v>0</v>
      </c>
      <c r="P45" s="31" t="str">
        <f>IF(SUMIFS(Sick!I$3:I$366,Sick!$B$3:$B$366,INDEX(Sick!$B:$B,3+((ROW(43:43)-1)*7)))=0,"0",SUMIFS(Sick!I$3:I$366,Sick!$B$3:$B$366,INDEX(Sick!$B:$B,3+((ROW(43:43)-1)*7))))</f>
        <v>0</v>
      </c>
      <c r="Q45" s="36" t="str">
        <f>IF(SUMIFS(Sick!J$3:J$366,Sick!$B$3:$B$366,INDEX(Sick!$B:$B,3+((ROW(43:43)-1)*7)))=0,"0",SUMIFS(Sick!J$3:J$366,Sick!$B$3:$B$366,INDEX(Sick!$B:$B,3+((ROW(43:43)-1)*7))))</f>
        <v>0</v>
      </c>
      <c r="R45" s="104"/>
    </row>
    <row r="46" spans="1:18" x14ac:dyDescent="0.2">
      <c r="A46" s="4">
        <f t="shared" si="3"/>
        <v>44</v>
      </c>
      <c r="B46" s="11">
        <f t="shared" si="0"/>
        <v>43765</v>
      </c>
      <c r="C46" s="11">
        <f t="shared" si="1"/>
        <v>43771</v>
      </c>
      <c r="D46" s="15" t="str">
        <f t="shared" si="2"/>
        <v>10/27 - 11/2</v>
      </c>
      <c r="E46" s="30" t="str">
        <f>IF(SUMIFS(Daily!E$3:E$366,Daily!$B$3:$B$366,INDEX(Daily!$B:$B,3+((ROW(44:44)-1)*7)))=0,"0",SUMIFS(Daily!E$3:E$366,Daily!$B$3:$B$366,INDEX(Daily!$B:$B,3+((ROW(44:44)-1)*7))))</f>
        <v>0</v>
      </c>
      <c r="F46" s="31" t="str">
        <f>IF(SUMIFS(Daily!F$3:F$366,Daily!$B$3:$B$366,INDEX(Daily!$B:$B,3+((ROW(44:44)-1)*7)))=0,"0",SUMIFS(Daily!F$3:F$366,Daily!$B$3:$B$366,INDEX(Daily!$B:$B,3+((ROW(44:44)-1)*7))))</f>
        <v>0</v>
      </c>
      <c r="G46" s="31" t="str">
        <f>IF(SUMIFS(Daily!G$3:G$366,Daily!$B$3:$B$366,INDEX(Daily!$B:$B,3+((ROW(44:44)-1)*7)))=0,"0",SUMIFS(Daily!G$3:G$366,Daily!$B$3:$B$366,INDEX(Daily!$B:$B,3+((ROW(44:44)-1)*7))))</f>
        <v>0</v>
      </c>
      <c r="H46" s="31" t="str">
        <f>IF(SUMIFS(Daily!H$3:H$366,Daily!$B$3:$B$366,INDEX(Daily!$B:$B,3+((ROW(44:44)-1)*7)))=0,"0",SUMIFS(Daily!H$3:H$366,Daily!$B$3:$B$366,INDEX(Daily!$B:$B,3+((ROW(44:44)-1)*7))))</f>
        <v>0</v>
      </c>
      <c r="I46" s="31" t="str">
        <f>IF(SUMIFS(Daily!I$3:I$366,Daily!$B$3:$B$366,INDEX(Daily!$B:$B,3+((ROW(44:44)-1)*7)))=0,"0",SUMIFS(Daily!I$3:I$366,Daily!$B$3:$B$366,INDEX(Daily!$B:$B,3+((ROW(44:44)-1)*7))))</f>
        <v>0</v>
      </c>
      <c r="J46" s="36" t="str">
        <f>IF(SUMIFS(Daily!J$3:J$366,Daily!$B$3:$B$366,INDEX(Daily!$B:$B,3+((ROW(44:44)-1)*7)))=0,"0",SUMIFS(Daily!J$3:J$366,Daily!$B$3:$B$366,INDEX(Daily!$B:$B,3+((ROW(44:44)-1)*7))))</f>
        <v>0</v>
      </c>
      <c r="K46" s="104"/>
      <c r="L46" s="30" t="str">
        <f>IF(SUMIFS(Sick!E$3:E$366,Sick!$B$3:$B$366,INDEX(Sick!$B:$B,3+((ROW(44:44)-1)*7)))=0,"0",SUMIFS(Sick!E$3:E$366,Sick!$B$3:$B$366,INDEX(Sick!$B:$B,3+((ROW(44:44)-1)*7))))</f>
        <v>0</v>
      </c>
      <c r="M46" s="31" t="str">
        <f>IF(SUMIFS(Sick!F$3:F$366,Sick!$B$3:$B$366,INDEX(Sick!$B:$B,3+((ROW(44:44)-1)*7)))=0,"0",SUMIFS(Sick!F$3:F$366,Sick!$B$3:$B$366,INDEX(Sick!$B:$B,3+((ROW(44:44)-1)*7))))</f>
        <v>0</v>
      </c>
      <c r="N46" s="31" t="str">
        <f>IF(SUMIFS(Sick!G$3:G$366,Sick!$B$3:$B$366,INDEX(Sick!$B:$B,3+((ROW(44:44)-1)*7)))=0,"0",SUMIFS(Sick!G$3:G$366,Sick!$B$3:$B$366,INDEX(Sick!$B:$B,3+((ROW(44:44)-1)*7))))</f>
        <v>0</v>
      </c>
      <c r="O46" s="31" t="str">
        <f>IF(SUMIFS(Sick!H$3:H$366,Sick!$B$3:$B$366,INDEX(Sick!$B:$B,3+((ROW(44:44)-1)*7)))=0,"0",SUMIFS(Sick!H$3:H$366,Sick!$B$3:$B$366,INDEX(Sick!$B:$B,3+((ROW(44:44)-1)*7))))</f>
        <v>0</v>
      </c>
      <c r="P46" s="31" t="str">
        <f>IF(SUMIFS(Sick!I$3:I$366,Sick!$B$3:$B$366,INDEX(Sick!$B:$B,3+((ROW(44:44)-1)*7)))=0,"0",SUMIFS(Sick!I$3:I$366,Sick!$B$3:$B$366,INDEX(Sick!$B:$B,3+((ROW(44:44)-1)*7))))</f>
        <v>0</v>
      </c>
      <c r="Q46" s="36" t="str">
        <f>IF(SUMIFS(Sick!J$3:J$366,Sick!$B$3:$B$366,INDEX(Sick!$B:$B,3+((ROW(44:44)-1)*7)))=0,"0",SUMIFS(Sick!J$3:J$366,Sick!$B$3:$B$366,INDEX(Sick!$B:$B,3+((ROW(44:44)-1)*7))))</f>
        <v>0</v>
      </c>
      <c r="R46" s="104"/>
    </row>
    <row r="47" spans="1:18" x14ac:dyDescent="0.2">
      <c r="A47" s="4">
        <f t="shared" si="3"/>
        <v>45</v>
      </c>
      <c r="B47" s="11">
        <f t="shared" si="0"/>
        <v>43772</v>
      </c>
      <c r="C47" s="11">
        <f t="shared" si="1"/>
        <v>43778</v>
      </c>
      <c r="D47" s="15" t="str">
        <f t="shared" si="2"/>
        <v>11/3 - 11/9</v>
      </c>
      <c r="E47" s="30" t="str">
        <f>IF(SUMIFS(Daily!E$3:E$366,Daily!$B$3:$B$366,INDEX(Daily!$B:$B,3+((ROW(45:45)-1)*7)))=0,"0",SUMIFS(Daily!E$3:E$366,Daily!$B$3:$B$366,INDEX(Daily!$B:$B,3+((ROW(45:45)-1)*7))))</f>
        <v>0</v>
      </c>
      <c r="F47" s="31" t="str">
        <f>IF(SUMIFS(Daily!F$3:F$366,Daily!$B$3:$B$366,INDEX(Daily!$B:$B,3+((ROW(45:45)-1)*7)))=0,"0",SUMIFS(Daily!F$3:F$366,Daily!$B$3:$B$366,INDEX(Daily!$B:$B,3+((ROW(45:45)-1)*7))))</f>
        <v>0</v>
      </c>
      <c r="G47" s="31" t="str">
        <f>IF(SUMIFS(Daily!G$3:G$366,Daily!$B$3:$B$366,INDEX(Daily!$B:$B,3+((ROW(45:45)-1)*7)))=0,"0",SUMIFS(Daily!G$3:G$366,Daily!$B$3:$B$366,INDEX(Daily!$B:$B,3+((ROW(45:45)-1)*7))))</f>
        <v>0</v>
      </c>
      <c r="H47" s="31" t="str">
        <f>IF(SUMIFS(Daily!H$3:H$366,Daily!$B$3:$B$366,INDEX(Daily!$B:$B,3+((ROW(45:45)-1)*7)))=0,"0",SUMIFS(Daily!H$3:H$366,Daily!$B$3:$B$366,INDEX(Daily!$B:$B,3+((ROW(45:45)-1)*7))))</f>
        <v>0</v>
      </c>
      <c r="I47" s="31" t="str">
        <f>IF(SUMIFS(Daily!I$3:I$366,Daily!$B$3:$B$366,INDEX(Daily!$B:$B,3+((ROW(45:45)-1)*7)))=0,"0",SUMIFS(Daily!I$3:I$366,Daily!$B$3:$B$366,INDEX(Daily!$B:$B,3+((ROW(45:45)-1)*7))))</f>
        <v>0</v>
      </c>
      <c r="J47" s="36" t="str">
        <f>IF(SUMIFS(Daily!J$3:J$366,Daily!$B$3:$B$366,INDEX(Daily!$B:$B,3+((ROW(45:45)-1)*7)))=0,"0",SUMIFS(Daily!J$3:J$366,Daily!$B$3:$B$366,INDEX(Daily!$B:$B,3+((ROW(45:45)-1)*7))))</f>
        <v>0</v>
      </c>
      <c r="K47" s="104"/>
      <c r="L47" s="30" t="str">
        <f>IF(SUMIFS(Sick!E$3:E$366,Sick!$B$3:$B$366,INDEX(Sick!$B:$B,3+((ROW(45:45)-1)*7)))=0,"0",SUMIFS(Sick!E$3:E$366,Sick!$B$3:$B$366,INDEX(Sick!$B:$B,3+((ROW(45:45)-1)*7))))</f>
        <v>0</v>
      </c>
      <c r="M47" s="31" t="str">
        <f>IF(SUMIFS(Sick!F$3:F$366,Sick!$B$3:$B$366,INDEX(Sick!$B:$B,3+((ROW(45:45)-1)*7)))=0,"0",SUMIFS(Sick!F$3:F$366,Sick!$B$3:$B$366,INDEX(Sick!$B:$B,3+((ROW(45:45)-1)*7))))</f>
        <v>0</v>
      </c>
      <c r="N47" s="31" t="str">
        <f>IF(SUMIFS(Sick!G$3:G$366,Sick!$B$3:$B$366,INDEX(Sick!$B:$B,3+((ROW(45:45)-1)*7)))=0,"0",SUMIFS(Sick!G$3:G$366,Sick!$B$3:$B$366,INDEX(Sick!$B:$B,3+((ROW(45:45)-1)*7))))</f>
        <v>0</v>
      </c>
      <c r="O47" s="31" t="str">
        <f>IF(SUMIFS(Sick!H$3:H$366,Sick!$B$3:$B$366,INDEX(Sick!$B:$B,3+((ROW(45:45)-1)*7)))=0,"0",SUMIFS(Sick!H$3:H$366,Sick!$B$3:$B$366,INDEX(Sick!$B:$B,3+((ROW(45:45)-1)*7))))</f>
        <v>0</v>
      </c>
      <c r="P47" s="31" t="str">
        <f>IF(SUMIFS(Sick!I$3:I$366,Sick!$B$3:$B$366,INDEX(Sick!$B:$B,3+((ROW(45:45)-1)*7)))=0,"0",SUMIFS(Sick!I$3:I$366,Sick!$B$3:$B$366,INDEX(Sick!$B:$B,3+((ROW(45:45)-1)*7))))</f>
        <v>0</v>
      </c>
      <c r="Q47" s="36" t="str">
        <f>IF(SUMIFS(Sick!J$3:J$366,Sick!$B$3:$B$366,INDEX(Sick!$B:$B,3+((ROW(45:45)-1)*7)))=0,"0",SUMIFS(Sick!J$3:J$366,Sick!$B$3:$B$366,INDEX(Sick!$B:$B,3+((ROW(45:45)-1)*7))))</f>
        <v>0</v>
      </c>
      <c r="R47" s="104"/>
    </row>
    <row r="48" spans="1:18" x14ac:dyDescent="0.2">
      <c r="A48" s="4">
        <f t="shared" si="3"/>
        <v>46</v>
      </c>
      <c r="B48" s="11">
        <f t="shared" si="0"/>
        <v>43779</v>
      </c>
      <c r="C48" s="11">
        <f t="shared" si="1"/>
        <v>43785</v>
      </c>
      <c r="D48" s="15" t="str">
        <f t="shared" si="2"/>
        <v>11/10 - 11/16</v>
      </c>
      <c r="E48" s="30" t="str">
        <f>IF(SUMIFS(Daily!E$3:E$366,Daily!$B$3:$B$366,INDEX(Daily!$B:$B,3+((ROW(46:46)-1)*7)))=0,"0",SUMIFS(Daily!E$3:E$366,Daily!$B$3:$B$366,INDEX(Daily!$B:$B,3+((ROW(46:46)-1)*7))))</f>
        <v>0</v>
      </c>
      <c r="F48" s="31" t="str">
        <f>IF(SUMIFS(Daily!F$3:F$366,Daily!$B$3:$B$366,INDEX(Daily!$B:$B,3+((ROW(46:46)-1)*7)))=0,"0",SUMIFS(Daily!F$3:F$366,Daily!$B$3:$B$366,INDEX(Daily!$B:$B,3+((ROW(46:46)-1)*7))))</f>
        <v>0</v>
      </c>
      <c r="G48" s="31" t="str">
        <f>IF(SUMIFS(Daily!G$3:G$366,Daily!$B$3:$B$366,INDEX(Daily!$B:$B,3+((ROW(46:46)-1)*7)))=0,"0",SUMIFS(Daily!G$3:G$366,Daily!$B$3:$B$366,INDEX(Daily!$B:$B,3+((ROW(46:46)-1)*7))))</f>
        <v>0</v>
      </c>
      <c r="H48" s="31" t="str">
        <f>IF(SUMIFS(Daily!H$3:H$366,Daily!$B$3:$B$366,INDEX(Daily!$B:$B,3+((ROW(46:46)-1)*7)))=0,"0",SUMIFS(Daily!H$3:H$366,Daily!$B$3:$B$366,INDEX(Daily!$B:$B,3+((ROW(46:46)-1)*7))))</f>
        <v>0</v>
      </c>
      <c r="I48" s="31" t="str">
        <f>IF(SUMIFS(Daily!I$3:I$366,Daily!$B$3:$B$366,INDEX(Daily!$B:$B,3+((ROW(46:46)-1)*7)))=0,"0",SUMIFS(Daily!I$3:I$366,Daily!$B$3:$B$366,INDEX(Daily!$B:$B,3+((ROW(46:46)-1)*7))))</f>
        <v>0</v>
      </c>
      <c r="J48" s="36" t="str">
        <f>IF(SUMIFS(Daily!J$3:J$366,Daily!$B$3:$B$366,INDEX(Daily!$B:$B,3+((ROW(46:46)-1)*7)))=0,"0",SUMIFS(Daily!J$3:J$366,Daily!$B$3:$B$366,INDEX(Daily!$B:$B,3+((ROW(46:46)-1)*7))))</f>
        <v>0</v>
      </c>
      <c r="K48" s="104"/>
      <c r="L48" s="30" t="str">
        <f>IF(SUMIFS(Sick!E$3:E$366,Sick!$B$3:$B$366,INDEX(Sick!$B:$B,3+((ROW(46:46)-1)*7)))=0,"0",SUMIFS(Sick!E$3:E$366,Sick!$B$3:$B$366,INDEX(Sick!$B:$B,3+((ROW(46:46)-1)*7))))</f>
        <v>0</v>
      </c>
      <c r="M48" s="31" t="str">
        <f>IF(SUMIFS(Sick!F$3:F$366,Sick!$B$3:$B$366,INDEX(Sick!$B:$B,3+((ROW(46:46)-1)*7)))=0,"0",SUMIFS(Sick!F$3:F$366,Sick!$B$3:$B$366,INDEX(Sick!$B:$B,3+((ROW(46:46)-1)*7))))</f>
        <v>0</v>
      </c>
      <c r="N48" s="31" t="str">
        <f>IF(SUMIFS(Sick!G$3:G$366,Sick!$B$3:$B$366,INDEX(Sick!$B:$B,3+((ROW(46:46)-1)*7)))=0,"0",SUMIFS(Sick!G$3:G$366,Sick!$B$3:$B$366,INDEX(Sick!$B:$B,3+((ROW(46:46)-1)*7))))</f>
        <v>0</v>
      </c>
      <c r="O48" s="31" t="str">
        <f>IF(SUMIFS(Sick!H$3:H$366,Sick!$B$3:$B$366,INDEX(Sick!$B:$B,3+((ROW(46:46)-1)*7)))=0,"0",SUMIFS(Sick!H$3:H$366,Sick!$B$3:$B$366,INDEX(Sick!$B:$B,3+((ROW(46:46)-1)*7))))</f>
        <v>0</v>
      </c>
      <c r="P48" s="31" t="str">
        <f>IF(SUMIFS(Sick!I$3:I$366,Sick!$B$3:$B$366,INDEX(Sick!$B:$B,3+((ROW(46:46)-1)*7)))=0,"0",SUMIFS(Sick!I$3:I$366,Sick!$B$3:$B$366,INDEX(Sick!$B:$B,3+((ROW(46:46)-1)*7))))</f>
        <v>0</v>
      </c>
      <c r="Q48" s="36" t="str">
        <f>IF(SUMIFS(Sick!J$3:J$366,Sick!$B$3:$B$366,INDEX(Sick!$B:$B,3+((ROW(46:46)-1)*7)))=0,"0",SUMIFS(Sick!J$3:J$366,Sick!$B$3:$B$366,INDEX(Sick!$B:$B,3+((ROW(46:46)-1)*7))))</f>
        <v>0</v>
      </c>
      <c r="R48" s="104"/>
    </row>
    <row r="49" spans="1:18" x14ac:dyDescent="0.2">
      <c r="A49" s="4">
        <f t="shared" si="3"/>
        <v>47</v>
      </c>
      <c r="B49" s="11">
        <f t="shared" si="0"/>
        <v>43786</v>
      </c>
      <c r="C49" s="11">
        <f t="shared" si="1"/>
        <v>43792</v>
      </c>
      <c r="D49" s="15" t="str">
        <f t="shared" si="2"/>
        <v>11/17 - 11/23</v>
      </c>
      <c r="E49" s="30" t="str">
        <f>IF(SUMIFS(Daily!E$3:E$366,Daily!$B$3:$B$366,INDEX(Daily!$B:$B,3+((ROW(47:47)-1)*7)))=0,"0",SUMIFS(Daily!E$3:E$366,Daily!$B$3:$B$366,INDEX(Daily!$B:$B,3+((ROW(47:47)-1)*7))))</f>
        <v>0</v>
      </c>
      <c r="F49" s="31" t="str">
        <f>IF(SUMIFS(Daily!F$3:F$366,Daily!$B$3:$B$366,INDEX(Daily!$B:$B,3+((ROW(47:47)-1)*7)))=0,"0",SUMIFS(Daily!F$3:F$366,Daily!$B$3:$B$366,INDEX(Daily!$B:$B,3+((ROW(47:47)-1)*7))))</f>
        <v>0</v>
      </c>
      <c r="G49" s="31" t="str">
        <f>IF(SUMIFS(Daily!G$3:G$366,Daily!$B$3:$B$366,INDEX(Daily!$B:$B,3+((ROW(47:47)-1)*7)))=0,"0",SUMIFS(Daily!G$3:G$366,Daily!$B$3:$B$366,INDEX(Daily!$B:$B,3+((ROW(47:47)-1)*7))))</f>
        <v>0</v>
      </c>
      <c r="H49" s="31" t="str">
        <f>IF(SUMIFS(Daily!H$3:H$366,Daily!$B$3:$B$366,INDEX(Daily!$B:$B,3+((ROW(47:47)-1)*7)))=0,"0",SUMIFS(Daily!H$3:H$366,Daily!$B$3:$B$366,INDEX(Daily!$B:$B,3+((ROW(47:47)-1)*7))))</f>
        <v>0</v>
      </c>
      <c r="I49" s="31" t="str">
        <f>IF(SUMIFS(Daily!I$3:I$366,Daily!$B$3:$B$366,INDEX(Daily!$B:$B,3+((ROW(47:47)-1)*7)))=0,"0",SUMIFS(Daily!I$3:I$366,Daily!$B$3:$B$366,INDEX(Daily!$B:$B,3+((ROW(47:47)-1)*7))))</f>
        <v>0</v>
      </c>
      <c r="J49" s="36" t="str">
        <f>IF(SUMIFS(Daily!J$3:J$366,Daily!$B$3:$B$366,INDEX(Daily!$B:$B,3+((ROW(47:47)-1)*7)))=0,"0",SUMIFS(Daily!J$3:J$366,Daily!$B$3:$B$366,INDEX(Daily!$B:$B,3+((ROW(47:47)-1)*7))))</f>
        <v>0</v>
      </c>
      <c r="K49" s="104"/>
      <c r="L49" s="30" t="str">
        <f>IF(SUMIFS(Sick!E$3:E$366,Sick!$B$3:$B$366,INDEX(Sick!$B:$B,3+((ROW(47:47)-1)*7)))=0,"0",SUMIFS(Sick!E$3:E$366,Sick!$B$3:$B$366,INDEX(Sick!$B:$B,3+((ROW(47:47)-1)*7))))</f>
        <v>0</v>
      </c>
      <c r="M49" s="31" t="str">
        <f>IF(SUMIFS(Sick!F$3:F$366,Sick!$B$3:$B$366,INDEX(Sick!$B:$B,3+((ROW(47:47)-1)*7)))=0,"0",SUMIFS(Sick!F$3:F$366,Sick!$B$3:$B$366,INDEX(Sick!$B:$B,3+((ROW(47:47)-1)*7))))</f>
        <v>0</v>
      </c>
      <c r="N49" s="31" t="str">
        <f>IF(SUMIFS(Sick!G$3:G$366,Sick!$B$3:$B$366,INDEX(Sick!$B:$B,3+((ROW(47:47)-1)*7)))=0,"0",SUMIFS(Sick!G$3:G$366,Sick!$B$3:$B$366,INDEX(Sick!$B:$B,3+((ROW(47:47)-1)*7))))</f>
        <v>0</v>
      </c>
      <c r="O49" s="31" t="str">
        <f>IF(SUMIFS(Sick!H$3:H$366,Sick!$B$3:$B$366,INDEX(Sick!$B:$B,3+((ROW(47:47)-1)*7)))=0,"0",SUMIFS(Sick!H$3:H$366,Sick!$B$3:$B$366,INDEX(Sick!$B:$B,3+((ROW(47:47)-1)*7))))</f>
        <v>0</v>
      </c>
      <c r="P49" s="31" t="str">
        <f>IF(SUMIFS(Sick!I$3:I$366,Sick!$B$3:$B$366,INDEX(Sick!$B:$B,3+((ROW(47:47)-1)*7)))=0,"0",SUMIFS(Sick!I$3:I$366,Sick!$B$3:$B$366,INDEX(Sick!$B:$B,3+((ROW(47:47)-1)*7))))</f>
        <v>0</v>
      </c>
      <c r="Q49" s="36" t="str">
        <f>IF(SUMIFS(Sick!J$3:J$366,Sick!$B$3:$B$366,INDEX(Sick!$B:$B,3+((ROW(47:47)-1)*7)))=0,"0",SUMIFS(Sick!J$3:J$366,Sick!$B$3:$B$366,INDEX(Sick!$B:$B,3+((ROW(47:47)-1)*7))))</f>
        <v>0</v>
      </c>
      <c r="R49" s="104"/>
    </row>
    <row r="50" spans="1:18" x14ac:dyDescent="0.2">
      <c r="A50" s="4">
        <f t="shared" si="3"/>
        <v>48</v>
      </c>
      <c r="B50" s="11">
        <f t="shared" si="0"/>
        <v>43793</v>
      </c>
      <c r="C50" s="11">
        <f t="shared" si="1"/>
        <v>43799</v>
      </c>
      <c r="D50" s="15" t="str">
        <f t="shared" si="2"/>
        <v>11/24 - 11/30</v>
      </c>
      <c r="E50" s="30" t="str">
        <f>IF(SUMIFS(Daily!E$3:E$366,Daily!$B$3:$B$366,INDEX(Daily!$B:$B,3+((ROW(48:48)-1)*7)))=0,"0",SUMIFS(Daily!E$3:E$366,Daily!$B$3:$B$366,INDEX(Daily!$B:$B,3+((ROW(48:48)-1)*7))))</f>
        <v>0</v>
      </c>
      <c r="F50" s="31" t="str">
        <f>IF(SUMIFS(Daily!F$3:F$366,Daily!$B$3:$B$366,INDEX(Daily!$B:$B,3+((ROW(48:48)-1)*7)))=0,"0",SUMIFS(Daily!F$3:F$366,Daily!$B$3:$B$366,INDEX(Daily!$B:$B,3+((ROW(48:48)-1)*7))))</f>
        <v>0</v>
      </c>
      <c r="G50" s="31" t="str">
        <f>IF(SUMIFS(Daily!G$3:G$366,Daily!$B$3:$B$366,INDEX(Daily!$B:$B,3+((ROW(48:48)-1)*7)))=0,"0",SUMIFS(Daily!G$3:G$366,Daily!$B$3:$B$366,INDEX(Daily!$B:$B,3+((ROW(48:48)-1)*7))))</f>
        <v>0</v>
      </c>
      <c r="H50" s="31" t="str">
        <f>IF(SUMIFS(Daily!H$3:H$366,Daily!$B$3:$B$366,INDEX(Daily!$B:$B,3+((ROW(48:48)-1)*7)))=0,"0",SUMIFS(Daily!H$3:H$366,Daily!$B$3:$B$366,INDEX(Daily!$B:$B,3+((ROW(48:48)-1)*7))))</f>
        <v>0</v>
      </c>
      <c r="I50" s="31" t="str">
        <f>IF(SUMIFS(Daily!I$3:I$366,Daily!$B$3:$B$366,INDEX(Daily!$B:$B,3+((ROW(48:48)-1)*7)))=0,"0",SUMIFS(Daily!I$3:I$366,Daily!$B$3:$B$366,INDEX(Daily!$B:$B,3+((ROW(48:48)-1)*7))))</f>
        <v>0</v>
      </c>
      <c r="J50" s="36" t="str">
        <f>IF(SUMIFS(Daily!J$3:J$366,Daily!$B$3:$B$366,INDEX(Daily!$B:$B,3+((ROW(48:48)-1)*7)))=0,"0",SUMIFS(Daily!J$3:J$366,Daily!$B$3:$B$366,INDEX(Daily!$B:$B,3+((ROW(48:48)-1)*7))))</f>
        <v>0</v>
      </c>
      <c r="K50" s="104"/>
      <c r="L50" s="30" t="str">
        <f>IF(SUMIFS(Sick!E$3:E$366,Sick!$B$3:$B$366,INDEX(Sick!$B:$B,3+((ROW(48:48)-1)*7)))=0,"0",SUMIFS(Sick!E$3:E$366,Sick!$B$3:$B$366,INDEX(Sick!$B:$B,3+((ROW(48:48)-1)*7))))</f>
        <v>0</v>
      </c>
      <c r="M50" s="31" t="str">
        <f>IF(SUMIFS(Sick!F$3:F$366,Sick!$B$3:$B$366,INDEX(Sick!$B:$B,3+((ROW(48:48)-1)*7)))=0,"0",SUMIFS(Sick!F$3:F$366,Sick!$B$3:$B$366,INDEX(Sick!$B:$B,3+((ROW(48:48)-1)*7))))</f>
        <v>0</v>
      </c>
      <c r="N50" s="31" t="str">
        <f>IF(SUMIFS(Sick!G$3:G$366,Sick!$B$3:$B$366,INDEX(Sick!$B:$B,3+((ROW(48:48)-1)*7)))=0,"0",SUMIFS(Sick!G$3:G$366,Sick!$B$3:$B$366,INDEX(Sick!$B:$B,3+((ROW(48:48)-1)*7))))</f>
        <v>0</v>
      </c>
      <c r="O50" s="31" t="str">
        <f>IF(SUMIFS(Sick!H$3:H$366,Sick!$B$3:$B$366,INDEX(Sick!$B:$B,3+((ROW(48:48)-1)*7)))=0,"0",SUMIFS(Sick!H$3:H$366,Sick!$B$3:$B$366,INDEX(Sick!$B:$B,3+((ROW(48:48)-1)*7))))</f>
        <v>0</v>
      </c>
      <c r="P50" s="31" t="str">
        <f>IF(SUMIFS(Sick!I$3:I$366,Sick!$B$3:$B$366,INDEX(Sick!$B:$B,3+((ROW(48:48)-1)*7)))=0,"0",SUMIFS(Sick!I$3:I$366,Sick!$B$3:$B$366,INDEX(Sick!$B:$B,3+((ROW(48:48)-1)*7))))</f>
        <v>0</v>
      </c>
      <c r="Q50" s="36" t="str">
        <f>IF(SUMIFS(Sick!J$3:J$366,Sick!$B$3:$B$366,INDEX(Sick!$B:$B,3+((ROW(48:48)-1)*7)))=0,"0",SUMIFS(Sick!J$3:J$366,Sick!$B$3:$B$366,INDEX(Sick!$B:$B,3+((ROW(48:48)-1)*7))))</f>
        <v>0</v>
      </c>
      <c r="R50" s="104"/>
    </row>
    <row r="51" spans="1:18" x14ac:dyDescent="0.2">
      <c r="A51" s="4">
        <f t="shared" si="3"/>
        <v>49</v>
      </c>
      <c r="B51" s="11">
        <f t="shared" si="0"/>
        <v>43800</v>
      </c>
      <c r="C51" s="11">
        <f t="shared" si="1"/>
        <v>43806</v>
      </c>
      <c r="D51" s="15" t="str">
        <f t="shared" si="2"/>
        <v>12/1 - 12/7</v>
      </c>
      <c r="E51" s="30" t="str">
        <f>IF(SUMIFS(Daily!E$3:E$366,Daily!$B$3:$B$366,INDEX(Daily!$B:$B,3+((ROW(49:49)-1)*7)))=0,"0",SUMIFS(Daily!E$3:E$366,Daily!$B$3:$B$366,INDEX(Daily!$B:$B,3+((ROW(49:49)-1)*7))))</f>
        <v>0</v>
      </c>
      <c r="F51" s="31" t="str">
        <f>IF(SUMIFS(Daily!F$3:F$366,Daily!$B$3:$B$366,INDEX(Daily!$B:$B,3+((ROW(49:49)-1)*7)))=0,"0",SUMIFS(Daily!F$3:F$366,Daily!$B$3:$B$366,INDEX(Daily!$B:$B,3+((ROW(49:49)-1)*7))))</f>
        <v>0</v>
      </c>
      <c r="G51" s="31" t="str">
        <f>IF(SUMIFS(Daily!G$3:G$366,Daily!$B$3:$B$366,INDEX(Daily!$B:$B,3+((ROW(49:49)-1)*7)))=0,"0",SUMIFS(Daily!G$3:G$366,Daily!$B$3:$B$366,INDEX(Daily!$B:$B,3+((ROW(49:49)-1)*7))))</f>
        <v>0</v>
      </c>
      <c r="H51" s="31" t="str">
        <f>IF(SUMIFS(Daily!H$3:H$366,Daily!$B$3:$B$366,INDEX(Daily!$B:$B,3+((ROW(49:49)-1)*7)))=0,"0",SUMIFS(Daily!H$3:H$366,Daily!$B$3:$B$366,INDEX(Daily!$B:$B,3+((ROW(49:49)-1)*7))))</f>
        <v>0</v>
      </c>
      <c r="I51" s="31" t="str">
        <f>IF(SUMIFS(Daily!I$3:I$366,Daily!$B$3:$B$366,INDEX(Daily!$B:$B,3+((ROW(49:49)-1)*7)))=0,"0",SUMIFS(Daily!I$3:I$366,Daily!$B$3:$B$366,INDEX(Daily!$B:$B,3+((ROW(49:49)-1)*7))))</f>
        <v>0</v>
      </c>
      <c r="J51" s="36" t="str">
        <f>IF(SUMIFS(Daily!J$3:J$366,Daily!$B$3:$B$366,INDEX(Daily!$B:$B,3+((ROW(49:49)-1)*7)))=0,"0",SUMIFS(Daily!J$3:J$366,Daily!$B$3:$B$366,INDEX(Daily!$B:$B,3+((ROW(49:49)-1)*7))))</f>
        <v>0</v>
      </c>
      <c r="K51" s="104"/>
      <c r="L51" s="30" t="str">
        <f>IF(SUMIFS(Sick!E$3:E$366,Sick!$B$3:$B$366,INDEX(Sick!$B:$B,3+((ROW(49:49)-1)*7)))=0,"0",SUMIFS(Sick!E$3:E$366,Sick!$B$3:$B$366,INDEX(Sick!$B:$B,3+((ROW(49:49)-1)*7))))</f>
        <v>0</v>
      </c>
      <c r="M51" s="31" t="str">
        <f>IF(SUMIFS(Sick!F$3:F$366,Sick!$B$3:$B$366,INDEX(Sick!$B:$B,3+((ROW(49:49)-1)*7)))=0,"0",SUMIFS(Sick!F$3:F$366,Sick!$B$3:$B$366,INDEX(Sick!$B:$B,3+((ROW(49:49)-1)*7))))</f>
        <v>0</v>
      </c>
      <c r="N51" s="31" t="str">
        <f>IF(SUMIFS(Sick!G$3:G$366,Sick!$B$3:$B$366,INDEX(Sick!$B:$B,3+((ROW(49:49)-1)*7)))=0,"0",SUMIFS(Sick!G$3:G$366,Sick!$B$3:$B$366,INDEX(Sick!$B:$B,3+((ROW(49:49)-1)*7))))</f>
        <v>0</v>
      </c>
      <c r="O51" s="31" t="str">
        <f>IF(SUMIFS(Sick!H$3:H$366,Sick!$B$3:$B$366,INDEX(Sick!$B:$B,3+((ROW(49:49)-1)*7)))=0,"0",SUMIFS(Sick!H$3:H$366,Sick!$B$3:$B$366,INDEX(Sick!$B:$B,3+((ROW(49:49)-1)*7))))</f>
        <v>0</v>
      </c>
      <c r="P51" s="31" t="str">
        <f>IF(SUMIFS(Sick!I$3:I$366,Sick!$B$3:$B$366,INDEX(Sick!$B:$B,3+((ROW(49:49)-1)*7)))=0,"0",SUMIFS(Sick!I$3:I$366,Sick!$B$3:$B$366,INDEX(Sick!$B:$B,3+((ROW(49:49)-1)*7))))</f>
        <v>0</v>
      </c>
      <c r="Q51" s="36" t="str">
        <f>IF(SUMIFS(Sick!J$3:J$366,Sick!$B$3:$B$366,INDEX(Sick!$B:$B,3+((ROW(49:49)-1)*7)))=0,"0",SUMIFS(Sick!J$3:J$366,Sick!$B$3:$B$366,INDEX(Sick!$B:$B,3+((ROW(49:49)-1)*7))))</f>
        <v>0</v>
      </c>
      <c r="R51" s="104"/>
    </row>
    <row r="52" spans="1:18" x14ac:dyDescent="0.2">
      <c r="A52" s="4">
        <f t="shared" si="3"/>
        <v>50</v>
      </c>
      <c r="B52" s="11">
        <f t="shared" si="0"/>
        <v>43807</v>
      </c>
      <c r="C52" s="11">
        <f t="shared" si="1"/>
        <v>43813</v>
      </c>
      <c r="D52" s="15" t="str">
        <f t="shared" si="2"/>
        <v>12/8 - 12/14</v>
      </c>
      <c r="E52" s="30" t="str">
        <f>IF(SUMIFS(Daily!E$3:E$366,Daily!$B$3:$B$366,INDEX(Daily!$B:$B,3+((ROW(50:50)-1)*7)))=0,"0",SUMIFS(Daily!E$3:E$366,Daily!$B$3:$B$366,INDEX(Daily!$B:$B,3+((ROW(50:50)-1)*7))))</f>
        <v>0</v>
      </c>
      <c r="F52" s="31" t="str">
        <f>IF(SUMIFS(Daily!F$3:F$366,Daily!$B$3:$B$366,INDEX(Daily!$B:$B,3+((ROW(50:50)-1)*7)))=0,"0",SUMIFS(Daily!F$3:F$366,Daily!$B$3:$B$366,INDEX(Daily!$B:$B,3+((ROW(50:50)-1)*7))))</f>
        <v>0</v>
      </c>
      <c r="G52" s="31" t="str">
        <f>IF(SUMIFS(Daily!G$3:G$366,Daily!$B$3:$B$366,INDEX(Daily!$B:$B,3+((ROW(50:50)-1)*7)))=0,"0",SUMIFS(Daily!G$3:G$366,Daily!$B$3:$B$366,INDEX(Daily!$B:$B,3+((ROW(50:50)-1)*7))))</f>
        <v>0</v>
      </c>
      <c r="H52" s="31" t="str">
        <f>IF(SUMIFS(Daily!H$3:H$366,Daily!$B$3:$B$366,INDEX(Daily!$B:$B,3+((ROW(50:50)-1)*7)))=0,"0",SUMIFS(Daily!H$3:H$366,Daily!$B$3:$B$366,INDEX(Daily!$B:$B,3+((ROW(50:50)-1)*7))))</f>
        <v>0</v>
      </c>
      <c r="I52" s="31" t="str">
        <f>IF(SUMIFS(Daily!I$3:I$366,Daily!$B$3:$B$366,INDEX(Daily!$B:$B,3+((ROW(50:50)-1)*7)))=0,"0",SUMIFS(Daily!I$3:I$366,Daily!$B$3:$B$366,INDEX(Daily!$B:$B,3+((ROW(50:50)-1)*7))))</f>
        <v>0</v>
      </c>
      <c r="J52" s="36" t="str">
        <f>IF(SUMIFS(Daily!J$3:J$366,Daily!$B$3:$B$366,INDEX(Daily!$B:$B,3+((ROW(50:50)-1)*7)))=0,"0",SUMIFS(Daily!J$3:J$366,Daily!$B$3:$B$366,INDEX(Daily!$B:$B,3+((ROW(50:50)-1)*7))))</f>
        <v>0</v>
      </c>
      <c r="K52" s="104"/>
      <c r="L52" s="30" t="str">
        <f>IF(SUMIFS(Sick!E$3:E$366,Sick!$B$3:$B$366,INDEX(Sick!$B:$B,3+((ROW(50:50)-1)*7)))=0,"0",SUMIFS(Sick!E$3:E$366,Sick!$B$3:$B$366,INDEX(Sick!$B:$B,3+((ROW(50:50)-1)*7))))</f>
        <v>0</v>
      </c>
      <c r="M52" s="31" t="str">
        <f>IF(SUMIFS(Sick!F$3:F$366,Sick!$B$3:$B$366,INDEX(Sick!$B:$B,3+((ROW(50:50)-1)*7)))=0,"0",SUMIFS(Sick!F$3:F$366,Sick!$B$3:$B$366,INDEX(Sick!$B:$B,3+((ROW(50:50)-1)*7))))</f>
        <v>0</v>
      </c>
      <c r="N52" s="31" t="str">
        <f>IF(SUMIFS(Sick!G$3:G$366,Sick!$B$3:$B$366,INDEX(Sick!$B:$B,3+((ROW(50:50)-1)*7)))=0,"0",SUMIFS(Sick!G$3:G$366,Sick!$B$3:$B$366,INDEX(Sick!$B:$B,3+((ROW(50:50)-1)*7))))</f>
        <v>0</v>
      </c>
      <c r="O52" s="31" t="str">
        <f>IF(SUMIFS(Sick!H$3:H$366,Sick!$B$3:$B$366,INDEX(Sick!$B:$B,3+((ROW(50:50)-1)*7)))=0,"0",SUMIFS(Sick!H$3:H$366,Sick!$B$3:$B$366,INDEX(Sick!$B:$B,3+((ROW(50:50)-1)*7))))</f>
        <v>0</v>
      </c>
      <c r="P52" s="31" t="str">
        <f>IF(SUMIFS(Sick!I$3:I$366,Sick!$B$3:$B$366,INDEX(Sick!$B:$B,3+((ROW(50:50)-1)*7)))=0,"0",SUMIFS(Sick!I$3:I$366,Sick!$B$3:$B$366,INDEX(Sick!$B:$B,3+((ROW(50:50)-1)*7))))</f>
        <v>0</v>
      </c>
      <c r="Q52" s="36" t="str">
        <f>IF(SUMIFS(Sick!J$3:J$366,Sick!$B$3:$B$366,INDEX(Sick!$B:$B,3+((ROW(50:50)-1)*7)))=0,"0",SUMIFS(Sick!J$3:J$366,Sick!$B$3:$B$366,INDEX(Sick!$B:$B,3+((ROW(50:50)-1)*7))))</f>
        <v>0</v>
      </c>
      <c r="R52" s="104"/>
    </row>
    <row r="53" spans="1:18" x14ac:dyDescent="0.2">
      <c r="A53" s="4">
        <f t="shared" si="3"/>
        <v>51</v>
      </c>
      <c r="B53" s="11">
        <f t="shared" si="0"/>
        <v>43814</v>
      </c>
      <c r="C53" s="11">
        <f t="shared" si="1"/>
        <v>43820</v>
      </c>
      <c r="D53" s="15" t="str">
        <f t="shared" si="2"/>
        <v>12/15 - 12/21</v>
      </c>
      <c r="E53" s="30" t="str">
        <f>IF(SUMIFS(Daily!E$3:E$366,Daily!$B$3:$B$366,INDEX(Daily!$B:$B,3+((ROW(51:51)-1)*7)))=0,"0",SUMIFS(Daily!E$3:E$366,Daily!$B$3:$B$366,INDEX(Daily!$B:$B,3+((ROW(51:51)-1)*7))))</f>
        <v>0</v>
      </c>
      <c r="F53" s="31" t="str">
        <f>IF(SUMIFS(Daily!F$3:F$366,Daily!$B$3:$B$366,INDEX(Daily!$B:$B,3+((ROW(51:51)-1)*7)))=0,"0",SUMIFS(Daily!F$3:F$366,Daily!$B$3:$B$366,INDEX(Daily!$B:$B,3+((ROW(51:51)-1)*7))))</f>
        <v>0</v>
      </c>
      <c r="G53" s="31" t="str">
        <f>IF(SUMIFS(Daily!G$3:G$366,Daily!$B$3:$B$366,INDEX(Daily!$B:$B,3+((ROW(51:51)-1)*7)))=0,"0",SUMIFS(Daily!G$3:G$366,Daily!$B$3:$B$366,INDEX(Daily!$B:$B,3+((ROW(51:51)-1)*7))))</f>
        <v>0</v>
      </c>
      <c r="H53" s="31" t="str">
        <f>IF(SUMIFS(Daily!H$3:H$366,Daily!$B$3:$B$366,INDEX(Daily!$B:$B,3+((ROW(51:51)-1)*7)))=0,"0",SUMIFS(Daily!H$3:H$366,Daily!$B$3:$B$366,INDEX(Daily!$B:$B,3+((ROW(51:51)-1)*7))))</f>
        <v>0</v>
      </c>
      <c r="I53" s="31" t="str">
        <f>IF(SUMIFS(Daily!I$3:I$366,Daily!$B$3:$B$366,INDEX(Daily!$B:$B,3+((ROW(51:51)-1)*7)))=0,"0",SUMIFS(Daily!I$3:I$366,Daily!$B$3:$B$366,INDEX(Daily!$B:$B,3+((ROW(51:51)-1)*7))))</f>
        <v>0</v>
      </c>
      <c r="J53" s="36" t="str">
        <f>IF(SUMIFS(Daily!J$3:J$366,Daily!$B$3:$B$366,INDEX(Daily!$B:$B,3+((ROW(51:51)-1)*7)))=0,"0",SUMIFS(Daily!J$3:J$366,Daily!$B$3:$B$366,INDEX(Daily!$B:$B,3+((ROW(51:51)-1)*7))))</f>
        <v>0</v>
      </c>
      <c r="K53" s="104"/>
      <c r="L53" s="30" t="str">
        <f>IF(SUMIFS(Sick!E$3:E$366,Sick!$B$3:$B$366,INDEX(Sick!$B:$B,3+((ROW(51:51)-1)*7)))=0,"0",SUMIFS(Sick!E$3:E$366,Sick!$B$3:$B$366,INDEX(Sick!$B:$B,3+((ROW(51:51)-1)*7))))</f>
        <v>0</v>
      </c>
      <c r="M53" s="31" t="str">
        <f>IF(SUMIFS(Sick!F$3:F$366,Sick!$B$3:$B$366,INDEX(Sick!$B:$B,3+((ROW(51:51)-1)*7)))=0,"0",SUMIFS(Sick!F$3:F$366,Sick!$B$3:$B$366,INDEX(Sick!$B:$B,3+((ROW(51:51)-1)*7))))</f>
        <v>0</v>
      </c>
      <c r="N53" s="31" t="str">
        <f>IF(SUMIFS(Sick!G$3:G$366,Sick!$B$3:$B$366,INDEX(Sick!$B:$B,3+((ROW(51:51)-1)*7)))=0,"0",SUMIFS(Sick!G$3:G$366,Sick!$B$3:$B$366,INDEX(Sick!$B:$B,3+((ROW(51:51)-1)*7))))</f>
        <v>0</v>
      </c>
      <c r="O53" s="31" t="str">
        <f>IF(SUMIFS(Sick!H$3:H$366,Sick!$B$3:$B$366,INDEX(Sick!$B:$B,3+((ROW(51:51)-1)*7)))=0,"0",SUMIFS(Sick!H$3:H$366,Sick!$B$3:$B$366,INDEX(Sick!$B:$B,3+((ROW(51:51)-1)*7))))</f>
        <v>0</v>
      </c>
      <c r="P53" s="31" t="str">
        <f>IF(SUMIFS(Sick!I$3:I$366,Sick!$B$3:$B$366,INDEX(Sick!$B:$B,3+((ROW(51:51)-1)*7)))=0,"0",SUMIFS(Sick!I$3:I$366,Sick!$B$3:$B$366,INDEX(Sick!$B:$B,3+((ROW(51:51)-1)*7))))</f>
        <v>0</v>
      </c>
      <c r="Q53" s="36" t="str">
        <f>IF(SUMIFS(Sick!J$3:J$366,Sick!$B$3:$B$366,INDEX(Sick!$B:$B,3+((ROW(51:51)-1)*7)))=0,"0",SUMIFS(Sick!J$3:J$366,Sick!$B$3:$B$366,INDEX(Sick!$B:$B,3+((ROW(51:51)-1)*7))))</f>
        <v>0</v>
      </c>
      <c r="R53" s="104"/>
    </row>
    <row r="54" spans="1:18" ht="16" thickBot="1" x14ac:dyDescent="0.25">
      <c r="A54" s="28">
        <f t="shared" si="3"/>
        <v>52</v>
      </c>
      <c r="B54" s="11">
        <f t="shared" si="0"/>
        <v>43821</v>
      </c>
      <c r="C54" s="11">
        <f t="shared" si="1"/>
        <v>43827</v>
      </c>
      <c r="D54" s="44" t="str">
        <f t="shared" si="2"/>
        <v>12/22 - 12/28</v>
      </c>
      <c r="E54" s="39" t="str">
        <f>IF(SUMIFS(Daily!E$3:E$366,Daily!$B$3:$B$366,INDEX(Daily!$B:$B,3+((ROW(52:52)-1)*7)))=0,"0",SUMIFS(Daily!E$3:E$366,Daily!$B$3:$B$366,INDEX(Daily!$B:$B,3+((ROW(52:52)-1)*7))))</f>
        <v>0</v>
      </c>
      <c r="F54" s="40" t="str">
        <f>IF(SUMIFS(Daily!F$3:F$366,Daily!$B$3:$B$366,INDEX(Daily!$B:$B,3+((ROW(52:52)-1)*7)))=0,"0",SUMIFS(Daily!F$3:F$366,Daily!$B$3:$B$366,INDEX(Daily!$B:$B,3+((ROW(52:52)-1)*7))))</f>
        <v>0</v>
      </c>
      <c r="G54" s="40" t="str">
        <f>IF(SUMIFS(Daily!G$3:G$366,Daily!$B$3:$B$366,INDEX(Daily!$B:$B,3+((ROW(52:52)-1)*7)))=0,"0",SUMIFS(Daily!G$3:G$366,Daily!$B$3:$B$366,INDEX(Daily!$B:$B,3+((ROW(52:52)-1)*7))))</f>
        <v>0</v>
      </c>
      <c r="H54" s="40" t="str">
        <f>IF(SUMIFS(Daily!H$3:H$366,Daily!$B$3:$B$366,INDEX(Daily!$B:$B,3+((ROW(52:52)-1)*7)))=0,"0",SUMIFS(Daily!H$3:H$366,Daily!$B$3:$B$366,INDEX(Daily!$B:$B,3+((ROW(52:52)-1)*7))))</f>
        <v>0</v>
      </c>
      <c r="I54" s="40" t="str">
        <f>IF(SUMIFS(Daily!I$3:I$366,Daily!$B$3:$B$366,INDEX(Daily!$B:$B,3+((ROW(52:52)-1)*7)))=0,"0",SUMIFS(Daily!I$3:I$366,Daily!$B$3:$B$366,INDEX(Daily!$B:$B,3+((ROW(52:52)-1)*7))))</f>
        <v>0</v>
      </c>
      <c r="J54" s="41" t="str">
        <f>IF(SUMIFS(Daily!J$3:J$366,Daily!$B$3:$B$366,INDEX(Daily!$B:$B,3+((ROW(52:52)-1)*7)))=0,"0",SUMIFS(Daily!J$3:J$366,Daily!$B$3:$B$366,INDEX(Daily!$B:$B,3+((ROW(52:52)-1)*7))))</f>
        <v>0</v>
      </c>
      <c r="K54" s="104"/>
      <c r="L54" s="39" t="str">
        <f>IF(SUMIFS(Sick!E$3:E$366,Sick!$B$3:$B$366,INDEX(Sick!$B:$B,3+((ROW(52:52)-1)*7)))=0,"0",SUMIFS(Sick!E$3:E$366,Sick!$B$3:$B$366,INDEX(Sick!$B:$B,3+((ROW(52:52)-1)*7))))</f>
        <v>0</v>
      </c>
      <c r="M54" s="40" t="str">
        <f>IF(SUMIFS(Sick!F$3:F$366,Sick!$B$3:$B$366,INDEX(Sick!$B:$B,3+((ROW(52:52)-1)*7)))=0,"0",SUMIFS(Sick!F$3:F$366,Sick!$B$3:$B$366,INDEX(Sick!$B:$B,3+((ROW(52:52)-1)*7))))</f>
        <v>0</v>
      </c>
      <c r="N54" s="40" t="str">
        <f>IF(SUMIFS(Sick!G$3:G$366,Sick!$B$3:$B$366,INDEX(Sick!$B:$B,3+((ROW(52:52)-1)*7)))=0,"0",SUMIFS(Sick!G$3:G$366,Sick!$B$3:$B$366,INDEX(Sick!$B:$B,3+((ROW(52:52)-1)*7))))</f>
        <v>0</v>
      </c>
      <c r="O54" s="40" t="str">
        <f>IF(SUMIFS(Sick!H$3:H$366,Sick!$B$3:$B$366,INDEX(Sick!$B:$B,3+((ROW(52:52)-1)*7)))=0,"0",SUMIFS(Sick!H$3:H$366,Sick!$B$3:$B$366,INDEX(Sick!$B:$B,3+((ROW(52:52)-1)*7))))</f>
        <v>0</v>
      </c>
      <c r="P54" s="40" t="str">
        <f>IF(SUMIFS(Sick!I$3:I$366,Sick!$B$3:$B$366,INDEX(Sick!$B:$B,3+((ROW(52:52)-1)*7)))=0,"0",SUMIFS(Sick!I$3:I$366,Sick!$B$3:$B$366,INDEX(Sick!$B:$B,3+((ROW(52:52)-1)*7))))</f>
        <v>0</v>
      </c>
      <c r="Q54" s="41" t="str">
        <f>IF(SUMIFS(Sick!J$3:J$366,Sick!$B$3:$B$366,INDEX(Sick!$B:$B,3+((ROW(52:52)-1)*7)))=0,"0",SUMIFS(Sick!J$3:J$366,Sick!$B$3:$B$366,INDEX(Sick!$B:$B,3+((ROW(52:52)-1)*7))))</f>
        <v>0</v>
      </c>
      <c r="R54" s="104"/>
    </row>
    <row r="55" spans="1:18" ht="17" thickTop="1" thickBot="1" x14ac:dyDescent="0.25">
      <c r="D55" s="90" t="s">
        <v>20</v>
      </c>
      <c r="E55" s="91">
        <f>SUM(E$3:E$54)</f>
        <v>0</v>
      </c>
      <c r="F55" s="92">
        <f t="shared" ref="F55:Q55" si="4">SUM(F$3:F$54)</f>
        <v>0</v>
      </c>
      <c r="G55" s="92">
        <f t="shared" si="4"/>
        <v>0</v>
      </c>
      <c r="H55" s="92">
        <f t="shared" si="4"/>
        <v>0</v>
      </c>
      <c r="I55" s="92">
        <f t="shared" si="4"/>
        <v>0</v>
      </c>
      <c r="J55" s="138">
        <f t="shared" si="4"/>
        <v>0</v>
      </c>
      <c r="L55" s="140">
        <f>SUM(L$3:L$54)</f>
        <v>0</v>
      </c>
      <c r="M55" s="139">
        <f t="shared" si="4"/>
        <v>0</v>
      </c>
      <c r="N55" s="139">
        <f t="shared" si="4"/>
        <v>0</v>
      </c>
      <c r="O55" s="139">
        <f t="shared" si="4"/>
        <v>0</v>
      </c>
      <c r="P55" s="139">
        <f t="shared" si="4"/>
        <v>0</v>
      </c>
      <c r="Q55" s="141">
        <f t="shared" si="4"/>
        <v>0</v>
      </c>
    </row>
  </sheetData>
  <sheetProtection sheet="1" objects="1" scenarios="1" formatCells="0" formatColumns="0" formatRows="0"/>
  <conditionalFormatting sqref="E3:K54">
    <cfRule type="expression" dxfId="12" priority="7" stopIfTrue="1">
      <formula>$B3&gt;TODAY()</formula>
    </cfRule>
    <cfRule type="beginsWith" dxfId="11" priority="8" operator="beginsWith" text="0">
      <formula>LEFT(E3,LEN("0"))="0"</formula>
    </cfRule>
  </conditionalFormatting>
  <conditionalFormatting sqref="D3:Q54">
    <cfRule type="expression" dxfId="10" priority="4">
      <formula>$A3=WEEKNUM(NOW())</formula>
    </cfRule>
  </conditionalFormatting>
  <conditionalFormatting sqref="L3:Q54">
    <cfRule type="expression" dxfId="9" priority="5" stopIfTrue="1">
      <formula>$B3&gt;TODAY()</formula>
    </cfRule>
    <cfRule type="beginsWith" dxfId="8" priority="6" operator="beginsWith" text="0">
      <formula>LEFT(L3,LEN("0"))="0"</formula>
    </cfRule>
  </conditionalFormatting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6"/>
  <sheetViews>
    <sheetView topLeftCell="D1" zoomScale="125" zoomScaleNormal="125" zoomScalePageLayoutView="125" workbookViewId="0">
      <pane ySplit="2" topLeftCell="A3" activePane="bottomLeft" state="frozen"/>
      <selection activeCell="D1" sqref="D1"/>
      <selection pane="bottomLeft" activeCell="D1" sqref="D1"/>
    </sheetView>
  </sheetViews>
  <sheetFormatPr baseColWidth="10" defaultColWidth="8.83203125" defaultRowHeight="15" x14ac:dyDescent="0.2"/>
  <cols>
    <col min="1" max="1" width="5" style="12" hidden="1" customWidth="1"/>
    <col min="2" max="2" width="5.33203125" style="10" hidden="1" customWidth="1"/>
    <col min="3" max="3" width="7.6640625" style="12" hidden="1" customWidth="1"/>
    <col min="4" max="4" width="9.6640625" style="14" bestFit="1" customWidth="1"/>
    <col min="5" max="5" width="8.6640625" style="10" bestFit="1" customWidth="1"/>
    <col min="6" max="10" width="8.83203125" style="10"/>
    <col min="11" max="16384" width="8.83203125" style="12"/>
  </cols>
  <sheetData>
    <row r="1" spans="1:10" s="10" customFormat="1" x14ac:dyDescent="0.2">
      <c r="D1" s="164">
        <v>2019</v>
      </c>
      <c r="E1" s="10" t="s">
        <v>16</v>
      </c>
      <c r="F1" s="10" t="s">
        <v>12</v>
      </c>
      <c r="G1" s="10" t="s">
        <v>40</v>
      </c>
      <c r="H1" s="10" t="s">
        <v>39</v>
      </c>
      <c r="I1" s="10" t="s">
        <v>38</v>
      </c>
      <c r="J1" s="10" t="s">
        <v>37</v>
      </c>
    </row>
    <row r="2" spans="1:10" s="10" customFormat="1" ht="16" x14ac:dyDescent="0.2">
      <c r="A2" s="16">
        <f>D1</f>
        <v>2019</v>
      </c>
      <c r="B2" s="16" t="s">
        <v>0</v>
      </c>
      <c r="C2" s="16" t="s">
        <v>15</v>
      </c>
      <c r="D2" s="13" t="s">
        <v>17</v>
      </c>
      <c r="E2" s="17">
        <v>0</v>
      </c>
      <c r="F2" s="17">
        <v>0</v>
      </c>
      <c r="G2" s="17">
        <v>0</v>
      </c>
      <c r="H2" s="17">
        <v>0</v>
      </c>
      <c r="I2" s="17">
        <v>0</v>
      </c>
      <c r="J2" s="17">
        <v>0</v>
      </c>
    </row>
    <row r="3" spans="1:10" x14ac:dyDescent="0.2">
      <c r="A3" s="2">
        <v>1</v>
      </c>
      <c r="B3" s="19" t="str">
        <f>IF((WEEKNUM(C3)&gt;52),"1",WEEKNUM(C3))</f>
        <v>1</v>
      </c>
      <c r="C3" s="20">
        <f>DATE($A$2,1,1) - WEEKDAY(DATE($A$2,1,1),1) + (A3-1) + 1</f>
        <v>43464</v>
      </c>
      <c r="D3" s="21" t="str">
        <f>TEXT((C3),"ddd m/d")</f>
        <v>Sun 12/30</v>
      </c>
      <c r="E3" s="109"/>
      <c r="F3" s="110"/>
      <c r="G3" s="110"/>
      <c r="H3" s="110"/>
      <c r="I3" s="110"/>
      <c r="J3" s="111"/>
    </row>
    <row r="4" spans="1:10" x14ac:dyDescent="0.2">
      <c r="A4" s="4">
        <f>A3+1</f>
        <v>2</v>
      </c>
      <c r="B4" s="16" t="str">
        <f t="shared" ref="B4:B67" si="0">IF((WEEKNUM(C4)&gt;52),"1",WEEKNUM(C4))</f>
        <v>1</v>
      </c>
      <c r="C4" s="18">
        <f t="shared" ref="C4:C67" si="1">DATE($A$2,1,1) - WEEKDAY(DATE($A$2,1,1),1) + (A4-1) + 1</f>
        <v>43465</v>
      </c>
      <c r="D4" s="15" t="str">
        <f t="shared" ref="D4:D67" si="2">TEXT((C4),"ddd m/d")</f>
        <v>Mon 12/31</v>
      </c>
      <c r="E4" s="112"/>
      <c r="F4" s="113"/>
      <c r="G4" s="113"/>
      <c r="H4" s="113"/>
      <c r="I4" s="113"/>
      <c r="J4" s="114"/>
    </row>
    <row r="5" spans="1:10" x14ac:dyDescent="0.2">
      <c r="A5" s="4">
        <f t="shared" ref="A5:A68" si="3">A4+1</f>
        <v>3</v>
      </c>
      <c r="B5" s="16">
        <f t="shared" si="0"/>
        <v>1</v>
      </c>
      <c r="C5" s="18">
        <f t="shared" si="1"/>
        <v>43466</v>
      </c>
      <c r="D5" s="15" t="str">
        <f t="shared" si="2"/>
        <v>Tue 1/1</v>
      </c>
      <c r="E5" s="112"/>
      <c r="F5" s="113"/>
      <c r="G5" s="113"/>
      <c r="H5" s="113"/>
      <c r="I5" s="113"/>
      <c r="J5" s="114"/>
    </row>
    <row r="6" spans="1:10" x14ac:dyDescent="0.2">
      <c r="A6" s="4">
        <f t="shared" si="3"/>
        <v>4</v>
      </c>
      <c r="B6" s="16">
        <f t="shared" si="0"/>
        <v>1</v>
      </c>
      <c r="C6" s="18">
        <f t="shared" si="1"/>
        <v>43467</v>
      </c>
      <c r="D6" s="15" t="str">
        <f t="shared" si="2"/>
        <v>Wed 1/2</v>
      </c>
      <c r="E6" s="112"/>
      <c r="F6" s="113"/>
      <c r="G6" s="113"/>
      <c r="H6" s="115"/>
      <c r="I6" s="116"/>
      <c r="J6" s="117"/>
    </row>
    <row r="7" spans="1:10" x14ac:dyDescent="0.2">
      <c r="A7" s="4">
        <f t="shared" si="3"/>
        <v>5</v>
      </c>
      <c r="B7" s="16">
        <f t="shared" si="0"/>
        <v>1</v>
      </c>
      <c r="C7" s="18">
        <f t="shared" si="1"/>
        <v>43468</v>
      </c>
      <c r="D7" s="15" t="str">
        <f t="shared" si="2"/>
        <v>Thu 1/3</v>
      </c>
      <c r="E7" s="112"/>
      <c r="F7" s="113"/>
      <c r="G7" s="113"/>
      <c r="H7" s="115"/>
      <c r="I7" s="116"/>
      <c r="J7" s="117"/>
    </row>
    <row r="8" spans="1:10" x14ac:dyDescent="0.2">
      <c r="A8" s="4">
        <f t="shared" si="3"/>
        <v>6</v>
      </c>
      <c r="B8" s="16">
        <f t="shared" si="0"/>
        <v>1</v>
      </c>
      <c r="C8" s="18">
        <f t="shared" si="1"/>
        <v>43469</v>
      </c>
      <c r="D8" s="15" t="str">
        <f t="shared" si="2"/>
        <v>Fri 1/4</v>
      </c>
      <c r="E8" s="112"/>
      <c r="F8" s="113"/>
      <c r="G8" s="113"/>
      <c r="H8" s="116"/>
      <c r="I8" s="116"/>
      <c r="J8" s="118"/>
    </row>
    <row r="9" spans="1:10" x14ac:dyDescent="0.2">
      <c r="A9" s="5">
        <f t="shared" si="3"/>
        <v>7</v>
      </c>
      <c r="B9" s="22">
        <f t="shared" si="0"/>
        <v>1</v>
      </c>
      <c r="C9" s="23">
        <f t="shared" si="1"/>
        <v>43470</v>
      </c>
      <c r="D9" s="24" t="str">
        <f t="shared" si="2"/>
        <v>Sat 1/5</v>
      </c>
      <c r="E9" s="119"/>
      <c r="F9" s="120"/>
      <c r="G9" s="120"/>
      <c r="H9" s="120"/>
      <c r="I9" s="120"/>
      <c r="J9" s="121"/>
    </row>
    <row r="10" spans="1:10" x14ac:dyDescent="0.2">
      <c r="A10" s="2">
        <f t="shared" si="3"/>
        <v>8</v>
      </c>
      <c r="B10" s="19">
        <f t="shared" si="0"/>
        <v>2</v>
      </c>
      <c r="C10" s="20">
        <f t="shared" si="1"/>
        <v>43471</v>
      </c>
      <c r="D10" s="21" t="str">
        <f t="shared" si="2"/>
        <v>Sun 1/6</v>
      </c>
      <c r="E10" s="109"/>
      <c r="F10" s="122"/>
      <c r="G10" s="122"/>
      <c r="H10" s="122"/>
      <c r="I10" s="122"/>
      <c r="J10" s="123"/>
    </row>
    <row r="11" spans="1:10" x14ac:dyDescent="0.2">
      <c r="A11" s="4">
        <f t="shared" si="3"/>
        <v>9</v>
      </c>
      <c r="B11" s="16">
        <f t="shared" si="0"/>
        <v>2</v>
      </c>
      <c r="C11" s="18">
        <f t="shared" si="1"/>
        <v>43472</v>
      </c>
      <c r="D11" s="15" t="str">
        <f t="shared" si="2"/>
        <v>Mon 1/7</v>
      </c>
      <c r="E11" s="112"/>
      <c r="F11" s="116"/>
      <c r="G11" s="116"/>
      <c r="H11" s="116"/>
      <c r="I11" s="116"/>
      <c r="J11" s="118"/>
    </row>
    <row r="12" spans="1:10" x14ac:dyDescent="0.2">
      <c r="A12" s="4">
        <f t="shared" si="3"/>
        <v>10</v>
      </c>
      <c r="B12" s="16">
        <f t="shared" si="0"/>
        <v>2</v>
      </c>
      <c r="C12" s="18">
        <f t="shared" si="1"/>
        <v>43473</v>
      </c>
      <c r="D12" s="15" t="str">
        <f t="shared" si="2"/>
        <v>Tue 1/8</v>
      </c>
      <c r="E12" s="112"/>
      <c r="F12" s="116"/>
      <c r="G12" s="116"/>
      <c r="H12" s="116"/>
      <c r="I12" s="116"/>
      <c r="J12" s="118"/>
    </row>
    <row r="13" spans="1:10" x14ac:dyDescent="0.2">
      <c r="A13" s="4">
        <f t="shared" si="3"/>
        <v>11</v>
      </c>
      <c r="B13" s="16">
        <f t="shared" si="0"/>
        <v>2</v>
      </c>
      <c r="C13" s="18">
        <f t="shared" si="1"/>
        <v>43474</v>
      </c>
      <c r="D13" s="15" t="str">
        <f t="shared" si="2"/>
        <v>Wed 1/9</v>
      </c>
      <c r="E13" s="112"/>
      <c r="F13" s="116"/>
      <c r="G13" s="115"/>
      <c r="H13" s="116"/>
      <c r="I13" s="116"/>
      <c r="J13" s="118"/>
    </row>
    <row r="14" spans="1:10" x14ac:dyDescent="0.2">
      <c r="A14" s="4">
        <f t="shared" si="3"/>
        <v>12</v>
      </c>
      <c r="B14" s="16">
        <f t="shared" si="0"/>
        <v>2</v>
      </c>
      <c r="C14" s="18">
        <f t="shared" si="1"/>
        <v>43475</v>
      </c>
      <c r="D14" s="15" t="str">
        <f t="shared" si="2"/>
        <v>Thu 1/10</v>
      </c>
      <c r="E14" s="112"/>
      <c r="F14" s="116"/>
      <c r="G14" s="116"/>
      <c r="H14" s="116"/>
      <c r="I14" s="116"/>
      <c r="J14" s="118"/>
    </row>
    <row r="15" spans="1:10" x14ac:dyDescent="0.2">
      <c r="A15" s="4">
        <f t="shared" si="3"/>
        <v>13</v>
      </c>
      <c r="B15" s="16">
        <f t="shared" si="0"/>
        <v>2</v>
      </c>
      <c r="C15" s="18">
        <f t="shared" si="1"/>
        <v>43476</v>
      </c>
      <c r="D15" s="15" t="str">
        <f t="shared" si="2"/>
        <v>Fri 1/11</v>
      </c>
      <c r="E15" s="112"/>
      <c r="F15" s="116"/>
      <c r="G15" s="116"/>
      <c r="H15" s="116"/>
      <c r="I15" s="116"/>
      <c r="J15" s="118"/>
    </row>
    <row r="16" spans="1:10" x14ac:dyDescent="0.2">
      <c r="A16" s="5">
        <f t="shared" si="3"/>
        <v>14</v>
      </c>
      <c r="B16" s="22">
        <f t="shared" si="0"/>
        <v>2</v>
      </c>
      <c r="C16" s="23">
        <f t="shared" si="1"/>
        <v>43477</v>
      </c>
      <c r="D16" s="24" t="str">
        <f t="shared" si="2"/>
        <v>Sat 1/12</v>
      </c>
      <c r="E16" s="119"/>
      <c r="F16" s="124"/>
      <c r="G16" s="124"/>
      <c r="H16" s="124"/>
      <c r="I16" s="124"/>
      <c r="J16" s="125"/>
    </row>
    <row r="17" spans="1:10" x14ac:dyDescent="0.2">
      <c r="A17" s="2">
        <f t="shared" si="3"/>
        <v>15</v>
      </c>
      <c r="B17" s="19">
        <f t="shared" si="0"/>
        <v>3</v>
      </c>
      <c r="C17" s="20">
        <f t="shared" si="1"/>
        <v>43478</v>
      </c>
      <c r="D17" s="21" t="str">
        <f t="shared" si="2"/>
        <v>Sun 1/13</v>
      </c>
      <c r="E17" s="109"/>
      <c r="F17" s="126"/>
      <c r="G17" s="126"/>
      <c r="H17" s="126"/>
      <c r="I17" s="126"/>
      <c r="J17" s="127"/>
    </row>
    <row r="18" spans="1:10" x14ac:dyDescent="0.2">
      <c r="A18" s="4">
        <f t="shared" si="3"/>
        <v>16</v>
      </c>
      <c r="B18" s="16">
        <f t="shared" si="0"/>
        <v>3</v>
      </c>
      <c r="C18" s="18">
        <f t="shared" si="1"/>
        <v>43479</v>
      </c>
      <c r="D18" s="15" t="str">
        <f t="shared" si="2"/>
        <v>Mon 1/14</v>
      </c>
      <c r="E18" s="112"/>
      <c r="F18" s="115"/>
      <c r="G18" s="115"/>
      <c r="H18" s="115"/>
      <c r="I18" s="115"/>
      <c r="J18" s="117"/>
    </row>
    <row r="19" spans="1:10" x14ac:dyDescent="0.2">
      <c r="A19" s="4">
        <f t="shared" si="3"/>
        <v>17</v>
      </c>
      <c r="B19" s="16">
        <f t="shared" si="0"/>
        <v>3</v>
      </c>
      <c r="C19" s="18">
        <f t="shared" si="1"/>
        <v>43480</v>
      </c>
      <c r="D19" s="15" t="str">
        <f t="shared" si="2"/>
        <v>Tue 1/15</v>
      </c>
      <c r="E19" s="112"/>
      <c r="F19" s="115"/>
      <c r="G19" s="115"/>
      <c r="H19" s="115"/>
      <c r="I19" s="115"/>
      <c r="J19" s="117"/>
    </row>
    <row r="20" spans="1:10" x14ac:dyDescent="0.2">
      <c r="A20" s="4">
        <f t="shared" si="3"/>
        <v>18</v>
      </c>
      <c r="B20" s="16">
        <f t="shared" si="0"/>
        <v>3</v>
      </c>
      <c r="C20" s="18">
        <f t="shared" si="1"/>
        <v>43481</v>
      </c>
      <c r="D20" s="15" t="str">
        <f t="shared" si="2"/>
        <v>Wed 1/16</v>
      </c>
      <c r="E20" s="112"/>
      <c r="F20" s="115"/>
      <c r="G20" s="115"/>
      <c r="H20" s="115"/>
      <c r="I20" s="115"/>
      <c r="J20" s="117"/>
    </row>
    <row r="21" spans="1:10" x14ac:dyDescent="0.2">
      <c r="A21" s="4">
        <f t="shared" si="3"/>
        <v>19</v>
      </c>
      <c r="B21" s="16">
        <f t="shared" si="0"/>
        <v>3</v>
      </c>
      <c r="C21" s="18">
        <f t="shared" si="1"/>
        <v>43482</v>
      </c>
      <c r="D21" s="15" t="str">
        <f t="shared" si="2"/>
        <v>Thu 1/17</v>
      </c>
      <c r="E21" s="112"/>
      <c r="F21" s="115"/>
      <c r="G21" s="115"/>
      <c r="H21" s="115"/>
      <c r="I21" s="115"/>
      <c r="J21" s="117"/>
    </row>
    <row r="22" spans="1:10" x14ac:dyDescent="0.2">
      <c r="A22" s="4">
        <f t="shared" si="3"/>
        <v>20</v>
      </c>
      <c r="B22" s="16">
        <f t="shared" si="0"/>
        <v>3</v>
      </c>
      <c r="C22" s="18">
        <f t="shared" si="1"/>
        <v>43483</v>
      </c>
      <c r="D22" s="15" t="str">
        <f t="shared" si="2"/>
        <v>Fri 1/18</v>
      </c>
      <c r="E22" s="112"/>
      <c r="F22" s="115"/>
      <c r="G22" s="115"/>
      <c r="H22" s="115"/>
      <c r="I22" s="115"/>
      <c r="J22" s="117"/>
    </row>
    <row r="23" spans="1:10" x14ac:dyDescent="0.2">
      <c r="A23" s="5">
        <f t="shared" si="3"/>
        <v>21</v>
      </c>
      <c r="B23" s="22">
        <f t="shared" si="0"/>
        <v>3</v>
      </c>
      <c r="C23" s="23">
        <f t="shared" si="1"/>
        <v>43484</v>
      </c>
      <c r="D23" s="24" t="str">
        <f t="shared" si="2"/>
        <v>Sat 1/19</v>
      </c>
      <c r="E23" s="119"/>
      <c r="F23" s="124"/>
      <c r="G23" s="124"/>
      <c r="H23" s="124"/>
      <c r="I23" s="124"/>
      <c r="J23" s="125"/>
    </row>
    <row r="24" spans="1:10" x14ac:dyDescent="0.2">
      <c r="A24" s="2">
        <f t="shared" si="3"/>
        <v>22</v>
      </c>
      <c r="B24" s="19">
        <f t="shared" si="0"/>
        <v>4</v>
      </c>
      <c r="C24" s="20">
        <f t="shared" si="1"/>
        <v>43485</v>
      </c>
      <c r="D24" s="21" t="str">
        <f t="shared" si="2"/>
        <v>Sun 1/20</v>
      </c>
      <c r="E24" s="109"/>
      <c r="F24" s="126"/>
      <c r="G24" s="126"/>
      <c r="H24" s="126"/>
      <c r="I24" s="126"/>
      <c r="J24" s="127"/>
    </row>
    <row r="25" spans="1:10" x14ac:dyDescent="0.2">
      <c r="A25" s="4">
        <f t="shared" si="3"/>
        <v>23</v>
      </c>
      <c r="B25" s="16">
        <f t="shared" si="0"/>
        <v>4</v>
      </c>
      <c r="C25" s="18">
        <f t="shared" si="1"/>
        <v>43486</v>
      </c>
      <c r="D25" s="15" t="str">
        <f t="shared" si="2"/>
        <v>Mon 1/21</v>
      </c>
      <c r="E25" s="112"/>
      <c r="F25" s="115"/>
      <c r="G25" s="115"/>
      <c r="H25" s="115"/>
      <c r="I25" s="115"/>
      <c r="J25" s="117"/>
    </row>
    <row r="26" spans="1:10" x14ac:dyDescent="0.2">
      <c r="A26" s="4">
        <f t="shared" si="3"/>
        <v>24</v>
      </c>
      <c r="B26" s="16">
        <f t="shared" si="0"/>
        <v>4</v>
      </c>
      <c r="C26" s="18">
        <f t="shared" si="1"/>
        <v>43487</v>
      </c>
      <c r="D26" s="15" t="str">
        <f t="shared" si="2"/>
        <v>Tue 1/22</v>
      </c>
      <c r="E26" s="112"/>
      <c r="F26" s="115"/>
      <c r="G26" s="115"/>
      <c r="H26" s="115"/>
      <c r="I26" s="115"/>
      <c r="J26" s="117"/>
    </row>
    <row r="27" spans="1:10" x14ac:dyDescent="0.2">
      <c r="A27" s="4">
        <f t="shared" si="3"/>
        <v>25</v>
      </c>
      <c r="B27" s="16">
        <f t="shared" si="0"/>
        <v>4</v>
      </c>
      <c r="C27" s="18">
        <f t="shared" si="1"/>
        <v>43488</v>
      </c>
      <c r="D27" s="15" t="str">
        <f t="shared" si="2"/>
        <v>Wed 1/23</v>
      </c>
      <c r="E27" s="112"/>
      <c r="F27" s="115"/>
      <c r="G27" s="115"/>
      <c r="H27" s="115"/>
      <c r="I27" s="115"/>
      <c r="J27" s="117"/>
    </row>
    <row r="28" spans="1:10" x14ac:dyDescent="0.2">
      <c r="A28" s="4">
        <f t="shared" si="3"/>
        <v>26</v>
      </c>
      <c r="B28" s="16">
        <f t="shared" si="0"/>
        <v>4</v>
      </c>
      <c r="C28" s="18">
        <f t="shared" si="1"/>
        <v>43489</v>
      </c>
      <c r="D28" s="15" t="str">
        <f t="shared" si="2"/>
        <v>Thu 1/24</v>
      </c>
      <c r="E28" s="112"/>
      <c r="F28" s="115"/>
      <c r="G28" s="115"/>
      <c r="H28" s="115"/>
      <c r="I28" s="115"/>
      <c r="J28" s="117"/>
    </row>
    <row r="29" spans="1:10" x14ac:dyDescent="0.2">
      <c r="A29" s="4">
        <f t="shared" si="3"/>
        <v>27</v>
      </c>
      <c r="B29" s="16">
        <f t="shared" si="0"/>
        <v>4</v>
      </c>
      <c r="C29" s="18">
        <f t="shared" si="1"/>
        <v>43490</v>
      </c>
      <c r="D29" s="15" t="str">
        <f t="shared" si="2"/>
        <v>Fri 1/25</v>
      </c>
      <c r="E29" s="112"/>
      <c r="F29" s="115"/>
      <c r="G29" s="115"/>
      <c r="H29" s="115"/>
      <c r="I29" s="115"/>
      <c r="J29" s="117"/>
    </row>
    <row r="30" spans="1:10" x14ac:dyDescent="0.2">
      <c r="A30" s="5">
        <f t="shared" si="3"/>
        <v>28</v>
      </c>
      <c r="B30" s="22">
        <f t="shared" si="0"/>
        <v>4</v>
      </c>
      <c r="C30" s="23">
        <f t="shared" si="1"/>
        <v>43491</v>
      </c>
      <c r="D30" s="24" t="str">
        <f t="shared" si="2"/>
        <v>Sat 1/26</v>
      </c>
      <c r="E30" s="119"/>
      <c r="F30" s="124"/>
      <c r="G30" s="124"/>
      <c r="H30" s="124"/>
      <c r="I30" s="124"/>
      <c r="J30" s="125"/>
    </row>
    <row r="31" spans="1:10" x14ac:dyDescent="0.2">
      <c r="A31" s="2">
        <f t="shared" si="3"/>
        <v>29</v>
      </c>
      <c r="B31" s="19">
        <f t="shared" si="0"/>
        <v>5</v>
      </c>
      <c r="C31" s="20">
        <f t="shared" si="1"/>
        <v>43492</v>
      </c>
      <c r="D31" s="21" t="str">
        <f t="shared" si="2"/>
        <v>Sun 1/27</v>
      </c>
      <c r="E31" s="109"/>
      <c r="F31" s="126"/>
      <c r="G31" s="126"/>
      <c r="H31" s="126"/>
      <c r="I31" s="126"/>
      <c r="J31" s="127"/>
    </row>
    <row r="32" spans="1:10" x14ac:dyDescent="0.2">
      <c r="A32" s="4">
        <f t="shared" si="3"/>
        <v>30</v>
      </c>
      <c r="B32" s="16">
        <f t="shared" si="0"/>
        <v>5</v>
      </c>
      <c r="C32" s="18">
        <f t="shared" si="1"/>
        <v>43493</v>
      </c>
      <c r="D32" s="15" t="str">
        <f t="shared" si="2"/>
        <v>Mon 1/28</v>
      </c>
      <c r="E32" s="112"/>
      <c r="F32" s="115"/>
      <c r="G32" s="115"/>
      <c r="H32" s="115"/>
      <c r="I32" s="115"/>
      <c r="J32" s="117"/>
    </row>
    <row r="33" spans="1:10" x14ac:dyDescent="0.2">
      <c r="A33" s="4">
        <f t="shared" si="3"/>
        <v>31</v>
      </c>
      <c r="B33" s="16">
        <f t="shared" si="0"/>
        <v>5</v>
      </c>
      <c r="C33" s="18">
        <f t="shared" si="1"/>
        <v>43494</v>
      </c>
      <c r="D33" s="15" t="str">
        <f t="shared" si="2"/>
        <v>Tue 1/29</v>
      </c>
      <c r="E33" s="112"/>
      <c r="F33" s="115"/>
      <c r="G33" s="115"/>
      <c r="H33" s="115"/>
      <c r="I33" s="115"/>
      <c r="J33" s="117"/>
    </row>
    <row r="34" spans="1:10" x14ac:dyDescent="0.2">
      <c r="A34" s="4">
        <f t="shared" si="3"/>
        <v>32</v>
      </c>
      <c r="B34" s="16">
        <f t="shared" si="0"/>
        <v>5</v>
      </c>
      <c r="C34" s="18">
        <f t="shared" si="1"/>
        <v>43495</v>
      </c>
      <c r="D34" s="15" t="str">
        <f t="shared" si="2"/>
        <v>Wed 1/30</v>
      </c>
      <c r="E34" s="112"/>
      <c r="F34" s="115"/>
      <c r="G34" s="115"/>
      <c r="H34" s="115"/>
      <c r="I34" s="115"/>
      <c r="J34" s="117"/>
    </row>
    <row r="35" spans="1:10" x14ac:dyDescent="0.2">
      <c r="A35" s="4">
        <f t="shared" si="3"/>
        <v>33</v>
      </c>
      <c r="B35" s="16">
        <f t="shared" si="0"/>
        <v>5</v>
      </c>
      <c r="C35" s="18">
        <f t="shared" si="1"/>
        <v>43496</v>
      </c>
      <c r="D35" s="15" t="str">
        <f t="shared" si="2"/>
        <v>Thu 1/31</v>
      </c>
      <c r="E35" s="112"/>
      <c r="F35" s="115"/>
      <c r="G35" s="115"/>
      <c r="H35" s="115"/>
      <c r="I35" s="115"/>
      <c r="J35" s="117"/>
    </row>
    <row r="36" spans="1:10" x14ac:dyDescent="0.2">
      <c r="A36" s="4">
        <f t="shared" si="3"/>
        <v>34</v>
      </c>
      <c r="B36" s="16">
        <f t="shared" si="0"/>
        <v>5</v>
      </c>
      <c r="C36" s="18">
        <f t="shared" si="1"/>
        <v>43497</v>
      </c>
      <c r="D36" s="15" t="str">
        <f t="shared" si="2"/>
        <v>Fri 2/1</v>
      </c>
      <c r="E36" s="112"/>
      <c r="F36" s="115"/>
      <c r="G36" s="115"/>
      <c r="H36" s="115"/>
      <c r="I36" s="115"/>
      <c r="J36" s="117"/>
    </row>
    <row r="37" spans="1:10" x14ac:dyDescent="0.2">
      <c r="A37" s="5">
        <f t="shared" si="3"/>
        <v>35</v>
      </c>
      <c r="B37" s="22">
        <f t="shared" si="0"/>
        <v>5</v>
      </c>
      <c r="C37" s="23">
        <f t="shared" si="1"/>
        <v>43498</v>
      </c>
      <c r="D37" s="24" t="str">
        <f t="shared" si="2"/>
        <v>Sat 2/2</v>
      </c>
      <c r="E37" s="119"/>
      <c r="F37" s="124"/>
      <c r="G37" s="124"/>
      <c r="H37" s="124"/>
      <c r="I37" s="124"/>
      <c r="J37" s="125"/>
    </row>
    <row r="38" spans="1:10" x14ac:dyDescent="0.2">
      <c r="A38" s="2">
        <f t="shared" si="3"/>
        <v>36</v>
      </c>
      <c r="B38" s="19">
        <f t="shared" si="0"/>
        <v>6</v>
      </c>
      <c r="C38" s="20">
        <f t="shared" si="1"/>
        <v>43499</v>
      </c>
      <c r="D38" s="21" t="str">
        <f t="shared" si="2"/>
        <v>Sun 2/3</v>
      </c>
      <c r="E38" s="109"/>
      <c r="F38" s="126"/>
      <c r="G38" s="126"/>
      <c r="H38" s="126"/>
      <c r="I38" s="126"/>
      <c r="J38" s="127"/>
    </row>
    <row r="39" spans="1:10" x14ac:dyDescent="0.2">
      <c r="A39" s="4">
        <f t="shared" si="3"/>
        <v>37</v>
      </c>
      <c r="B39" s="16">
        <f t="shared" si="0"/>
        <v>6</v>
      </c>
      <c r="C39" s="18">
        <f t="shared" si="1"/>
        <v>43500</v>
      </c>
      <c r="D39" s="15" t="str">
        <f t="shared" si="2"/>
        <v>Mon 2/4</v>
      </c>
      <c r="E39" s="112"/>
      <c r="F39" s="115"/>
      <c r="G39" s="115"/>
      <c r="H39" s="115"/>
      <c r="I39" s="115"/>
      <c r="J39" s="117"/>
    </row>
    <row r="40" spans="1:10" x14ac:dyDescent="0.2">
      <c r="A40" s="4">
        <f t="shared" si="3"/>
        <v>38</v>
      </c>
      <c r="B40" s="16">
        <f t="shared" si="0"/>
        <v>6</v>
      </c>
      <c r="C40" s="18">
        <f t="shared" si="1"/>
        <v>43501</v>
      </c>
      <c r="D40" s="15" t="str">
        <f t="shared" si="2"/>
        <v>Tue 2/5</v>
      </c>
      <c r="E40" s="112"/>
      <c r="F40" s="115"/>
      <c r="G40" s="115"/>
      <c r="H40" s="115"/>
      <c r="I40" s="115"/>
      <c r="J40" s="117"/>
    </row>
    <row r="41" spans="1:10" x14ac:dyDescent="0.2">
      <c r="A41" s="4">
        <f t="shared" si="3"/>
        <v>39</v>
      </c>
      <c r="B41" s="16">
        <f t="shared" si="0"/>
        <v>6</v>
      </c>
      <c r="C41" s="18">
        <f t="shared" si="1"/>
        <v>43502</v>
      </c>
      <c r="D41" s="15" t="str">
        <f t="shared" si="2"/>
        <v>Wed 2/6</v>
      </c>
      <c r="E41" s="112"/>
      <c r="F41" s="115"/>
      <c r="G41" s="115"/>
      <c r="H41" s="115"/>
      <c r="I41" s="115"/>
      <c r="J41" s="117"/>
    </row>
    <row r="42" spans="1:10" x14ac:dyDescent="0.2">
      <c r="A42" s="4">
        <f t="shared" si="3"/>
        <v>40</v>
      </c>
      <c r="B42" s="16">
        <f t="shared" si="0"/>
        <v>6</v>
      </c>
      <c r="C42" s="18">
        <f t="shared" si="1"/>
        <v>43503</v>
      </c>
      <c r="D42" s="15" t="str">
        <f t="shared" si="2"/>
        <v>Thu 2/7</v>
      </c>
      <c r="E42" s="112"/>
      <c r="F42" s="115"/>
      <c r="G42" s="115"/>
      <c r="H42" s="115"/>
      <c r="I42" s="115"/>
      <c r="J42" s="117"/>
    </row>
    <row r="43" spans="1:10" x14ac:dyDescent="0.2">
      <c r="A43" s="4">
        <f t="shared" si="3"/>
        <v>41</v>
      </c>
      <c r="B43" s="16">
        <f t="shared" si="0"/>
        <v>6</v>
      </c>
      <c r="C43" s="18">
        <f t="shared" si="1"/>
        <v>43504</v>
      </c>
      <c r="D43" s="15" t="str">
        <f t="shared" si="2"/>
        <v>Fri 2/8</v>
      </c>
      <c r="E43" s="112"/>
      <c r="F43" s="115"/>
      <c r="G43" s="115"/>
      <c r="H43" s="115"/>
      <c r="I43" s="115"/>
      <c r="J43" s="117"/>
    </row>
    <row r="44" spans="1:10" x14ac:dyDescent="0.2">
      <c r="A44" s="5">
        <f t="shared" si="3"/>
        <v>42</v>
      </c>
      <c r="B44" s="22">
        <f t="shared" si="0"/>
        <v>6</v>
      </c>
      <c r="C44" s="23">
        <f t="shared" si="1"/>
        <v>43505</v>
      </c>
      <c r="D44" s="24" t="str">
        <f t="shared" si="2"/>
        <v>Sat 2/9</v>
      </c>
      <c r="E44" s="119"/>
      <c r="F44" s="124"/>
      <c r="G44" s="124"/>
      <c r="H44" s="124"/>
      <c r="I44" s="124"/>
      <c r="J44" s="125"/>
    </row>
    <row r="45" spans="1:10" x14ac:dyDescent="0.2">
      <c r="A45" s="2">
        <f t="shared" si="3"/>
        <v>43</v>
      </c>
      <c r="B45" s="19">
        <f t="shared" si="0"/>
        <v>7</v>
      </c>
      <c r="C45" s="20">
        <f t="shared" si="1"/>
        <v>43506</v>
      </c>
      <c r="D45" s="21" t="str">
        <f t="shared" si="2"/>
        <v>Sun 2/10</v>
      </c>
      <c r="E45" s="109"/>
      <c r="F45" s="126"/>
      <c r="G45" s="126"/>
      <c r="H45" s="126"/>
      <c r="I45" s="126"/>
      <c r="J45" s="127"/>
    </row>
    <row r="46" spans="1:10" x14ac:dyDescent="0.2">
      <c r="A46" s="4">
        <f t="shared" si="3"/>
        <v>44</v>
      </c>
      <c r="B46" s="16">
        <f t="shared" si="0"/>
        <v>7</v>
      </c>
      <c r="C46" s="18">
        <f t="shared" si="1"/>
        <v>43507</v>
      </c>
      <c r="D46" s="15" t="str">
        <f t="shared" si="2"/>
        <v>Mon 2/11</v>
      </c>
      <c r="E46" s="112"/>
      <c r="F46" s="115"/>
      <c r="G46" s="115"/>
      <c r="H46" s="115"/>
      <c r="I46" s="115"/>
      <c r="J46" s="117"/>
    </row>
    <row r="47" spans="1:10" x14ac:dyDescent="0.2">
      <c r="A47" s="4">
        <f t="shared" si="3"/>
        <v>45</v>
      </c>
      <c r="B47" s="16">
        <f t="shared" si="0"/>
        <v>7</v>
      </c>
      <c r="C47" s="18">
        <f t="shared" si="1"/>
        <v>43508</v>
      </c>
      <c r="D47" s="15" t="str">
        <f t="shared" si="2"/>
        <v>Tue 2/12</v>
      </c>
      <c r="E47" s="112"/>
      <c r="F47" s="115"/>
      <c r="G47" s="115"/>
      <c r="H47" s="115"/>
      <c r="I47" s="115"/>
      <c r="J47" s="117"/>
    </row>
    <row r="48" spans="1:10" x14ac:dyDescent="0.2">
      <c r="A48" s="4">
        <f t="shared" si="3"/>
        <v>46</v>
      </c>
      <c r="B48" s="16">
        <f t="shared" si="0"/>
        <v>7</v>
      </c>
      <c r="C48" s="18">
        <f t="shared" si="1"/>
        <v>43509</v>
      </c>
      <c r="D48" s="15" t="str">
        <f t="shared" si="2"/>
        <v>Wed 2/13</v>
      </c>
      <c r="E48" s="112"/>
      <c r="F48" s="115"/>
      <c r="G48" s="115"/>
      <c r="H48" s="115"/>
      <c r="I48" s="115"/>
      <c r="J48" s="117"/>
    </row>
    <row r="49" spans="1:10" x14ac:dyDescent="0.2">
      <c r="A49" s="4">
        <f t="shared" si="3"/>
        <v>47</v>
      </c>
      <c r="B49" s="16">
        <f t="shared" si="0"/>
        <v>7</v>
      </c>
      <c r="C49" s="18">
        <f t="shared" si="1"/>
        <v>43510</v>
      </c>
      <c r="D49" s="15" t="str">
        <f t="shared" si="2"/>
        <v>Thu 2/14</v>
      </c>
      <c r="E49" s="112"/>
      <c r="F49" s="115"/>
      <c r="G49" s="115"/>
      <c r="H49" s="115"/>
      <c r="I49" s="115"/>
      <c r="J49" s="117"/>
    </row>
    <row r="50" spans="1:10" x14ac:dyDescent="0.2">
      <c r="A50" s="4">
        <f t="shared" si="3"/>
        <v>48</v>
      </c>
      <c r="B50" s="16">
        <f t="shared" si="0"/>
        <v>7</v>
      </c>
      <c r="C50" s="18">
        <f t="shared" si="1"/>
        <v>43511</v>
      </c>
      <c r="D50" s="15" t="str">
        <f t="shared" si="2"/>
        <v>Fri 2/15</v>
      </c>
      <c r="E50" s="112"/>
      <c r="F50" s="115"/>
      <c r="G50" s="115"/>
      <c r="H50" s="115"/>
      <c r="I50" s="115"/>
      <c r="J50" s="117"/>
    </row>
    <row r="51" spans="1:10" x14ac:dyDescent="0.2">
      <c r="A51" s="5">
        <f t="shared" si="3"/>
        <v>49</v>
      </c>
      <c r="B51" s="22">
        <f t="shared" si="0"/>
        <v>7</v>
      </c>
      <c r="C51" s="23">
        <f t="shared" si="1"/>
        <v>43512</v>
      </c>
      <c r="D51" s="24" t="str">
        <f t="shared" si="2"/>
        <v>Sat 2/16</v>
      </c>
      <c r="E51" s="119"/>
      <c r="F51" s="124"/>
      <c r="G51" s="124"/>
      <c r="H51" s="124"/>
      <c r="I51" s="124"/>
      <c r="J51" s="125"/>
    </row>
    <row r="52" spans="1:10" x14ac:dyDescent="0.2">
      <c r="A52" s="2">
        <f t="shared" si="3"/>
        <v>50</v>
      </c>
      <c r="B52" s="19">
        <f t="shared" si="0"/>
        <v>8</v>
      </c>
      <c r="C52" s="20">
        <f t="shared" si="1"/>
        <v>43513</v>
      </c>
      <c r="D52" s="21" t="str">
        <f t="shared" si="2"/>
        <v>Sun 2/17</v>
      </c>
      <c r="E52" s="109"/>
      <c r="F52" s="126"/>
      <c r="G52" s="126"/>
      <c r="H52" s="126"/>
      <c r="I52" s="126"/>
      <c r="J52" s="127"/>
    </row>
    <row r="53" spans="1:10" x14ac:dyDescent="0.2">
      <c r="A53" s="4">
        <f t="shared" si="3"/>
        <v>51</v>
      </c>
      <c r="B53" s="16">
        <f t="shared" si="0"/>
        <v>8</v>
      </c>
      <c r="C53" s="18">
        <f t="shared" si="1"/>
        <v>43514</v>
      </c>
      <c r="D53" s="15" t="str">
        <f t="shared" si="2"/>
        <v>Mon 2/18</v>
      </c>
      <c r="E53" s="112"/>
      <c r="F53" s="115"/>
      <c r="G53" s="115"/>
      <c r="H53" s="115"/>
      <c r="I53" s="115"/>
      <c r="J53" s="117"/>
    </row>
    <row r="54" spans="1:10" x14ac:dyDescent="0.2">
      <c r="A54" s="4">
        <f t="shared" si="3"/>
        <v>52</v>
      </c>
      <c r="B54" s="16">
        <f t="shared" si="0"/>
        <v>8</v>
      </c>
      <c r="C54" s="18">
        <f t="shared" si="1"/>
        <v>43515</v>
      </c>
      <c r="D54" s="15" t="str">
        <f t="shared" si="2"/>
        <v>Tue 2/19</v>
      </c>
      <c r="E54" s="112"/>
      <c r="F54" s="115"/>
      <c r="G54" s="115"/>
      <c r="H54" s="115"/>
      <c r="I54" s="115"/>
      <c r="J54" s="117"/>
    </row>
    <row r="55" spans="1:10" x14ac:dyDescent="0.2">
      <c r="A55" s="4">
        <f t="shared" si="3"/>
        <v>53</v>
      </c>
      <c r="B55" s="16">
        <f t="shared" si="0"/>
        <v>8</v>
      </c>
      <c r="C55" s="18">
        <f t="shared" si="1"/>
        <v>43516</v>
      </c>
      <c r="D55" s="15" t="str">
        <f t="shared" si="2"/>
        <v>Wed 2/20</v>
      </c>
      <c r="E55" s="112"/>
      <c r="F55" s="115"/>
      <c r="G55" s="115"/>
      <c r="H55" s="115"/>
      <c r="I55" s="115"/>
      <c r="J55" s="117"/>
    </row>
    <row r="56" spans="1:10" x14ac:dyDescent="0.2">
      <c r="A56" s="4">
        <f t="shared" si="3"/>
        <v>54</v>
      </c>
      <c r="B56" s="16">
        <f t="shared" si="0"/>
        <v>8</v>
      </c>
      <c r="C56" s="18">
        <f t="shared" si="1"/>
        <v>43517</v>
      </c>
      <c r="D56" s="15" t="str">
        <f t="shared" si="2"/>
        <v>Thu 2/21</v>
      </c>
      <c r="E56" s="112"/>
      <c r="F56" s="115"/>
      <c r="G56" s="115"/>
      <c r="H56" s="115"/>
      <c r="I56" s="115"/>
      <c r="J56" s="117"/>
    </row>
    <row r="57" spans="1:10" x14ac:dyDescent="0.2">
      <c r="A57" s="4">
        <f t="shared" si="3"/>
        <v>55</v>
      </c>
      <c r="B57" s="16">
        <f t="shared" si="0"/>
        <v>8</v>
      </c>
      <c r="C57" s="18">
        <f t="shared" si="1"/>
        <v>43518</v>
      </c>
      <c r="D57" s="15" t="str">
        <f t="shared" si="2"/>
        <v>Fri 2/22</v>
      </c>
      <c r="E57" s="112"/>
      <c r="F57" s="115"/>
      <c r="G57" s="115"/>
      <c r="H57" s="115"/>
      <c r="I57" s="115"/>
      <c r="J57" s="117"/>
    </row>
    <row r="58" spans="1:10" x14ac:dyDescent="0.2">
      <c r="A58" s="5">
        <f t="shared" si="3"/>
        <v>56</v>
      </c>
      <c r="B58" s="22">
        <f t="shared" si="0"/>
        <v>8</v>
      </c>
      <c r="C58" s="23">
        <f t="shared" si="1"/>
        <v>43519</v>
      </c>
      <c r="D58" s="24" t="str">
        <f t="shared" si="2"/>
        <v>Sat 2/23</v>
      </c>
      <c r="E58" s="119"/>
      <c r="F58" s="124"/>
      <c r="G58" s="124"/>
      <c r="H58" s="124"/>
      <c r="I58" s="124"/>
      <c r="J58" s="125"/>
    </row>
    <row r="59" spans="1:10" x14ac:dyDescent="0.2">
      <c r="A59" s="2">
        <f t="shared" si="3"/>
        <v>57</v>
      </c>
      <c r="B59" s="19">
        <f t="shared" si="0"/>
        <v>9</v>
      </c>
      <c r="C59" s="20">
        <f t="shared" si="1"/>
        <v>43520</v>
      </c>
      <c r="D59" s="21" t="str">
        <f t="shared" si="2"/>
        <v>Sun 2/24</v>
      </c>
      <c r="E59" s="109"/>
      <c r="F59" s="126"/>
      <c r="G59" s="126"/>
      <c r="H59" s="126"/>
      <c r="I59" s="126"/>
      <c r="J59" s="127"/>
    </row>
    <row r="60" spans="1:10" x14ac:dyDescent="0.2">
      <c r="A60" s="4">
        <f t="shared" si="3"/>
        <v>58</v>
      </c>
      <c r="B60" s="16">
        <f t="shared" si="0"/>
        <v>9</v>
      </c>
      <c r="C60" s="18">
        <f t="shared" si="1"/>
        <v>43521</v>
      </c>
      <c r="D60" s="15" t="str">
        <f t="shared" si="2"/>
        <v>Mon 2/25</v>
      </c>
      <c r="E60" s="112"/>
      <c r="F60" s="115"/>
      <c r="G60" s="115"/>
      <c r="H60" s="115"/>
      <c r="I60" s="115"/>
      <c r="J60" s="117"/>
    </row>
    <row r="61" spans="1:10" x14ac:dyDescent="0.2">
      <c r="A61" s="4">
        <f t="shared" si="3"/>
        <v>59</v>
      </c>
      <c r="B61" s="16">
        <f t="shared" si="0"/>
        <v>9</v>
      </c>
      <c r="C61" s="18">
        <f t="shared" si="1"/>
        <v>43522</v>
      </c>
      <c r="D61" s="15" t="str">
        <f t="shared" si="2"/>
        <v>Tue 2/26</v>
      </c>
      <c r="E61" s="112"/>
      <c r="F61" s="115"/>
      <c r="G61" s="115"/>
      <c r="H61" s="115"/>
      <c r="I61" s="115"/>
      <c r="J61" s="117"/>
    </row>
    <row r="62" spans="1:10" x14ac:dyDescent="0.2">
      <c r="A62" s="4">
        <f t="shared" si="3"/>
        <v>60</v>
      </c>
      <c r="B62" s="16">
        <f t="shared" si="0"/>
        <v>9</v>
      </c>
      <c r="C62" s="18">
        <f t="shared" si="1"/>
        <v>43523</v>
      </c>
      <c r="D62" s="15" t="str">
        <f t="shared" si="2"/>
        <v>Wed 2/27</v>
      </c>
      <c r="E62" s="112"/>
      <c r="F62" s="115"/>
      <c r="G62" s="115"/>
      <c r="H62" s="115"/>
      <c r="I62" s="115"/>
      <c r="J62" s="117"/>
    </row>
    <row r="63" spans="1:10" x14ac:dyDescent="0.2">
      <c r="A63" s="4">
        <f t="shared" si="3"/>
        <v>61</v>
      </c>
      <c r="B63" s="16">
        <f t="shared" si="0"/>
        <v>9</v>
      </c>
      <c r="C63" s="18">
        <f t="shared" si="1"/>
        <v>43524</v>
      </c>
      <c r="D63" s="15" t="str">
        <f t="shared" si="2"/>
        <v>Thu 2/28</v>
      </c>
      <c r="E63" s="112"/>
      <c r="F63" s="115"/>
      <c r="G63" s="115"/>
      <c r="H63" s="115"/>
      <c r="I63" s="115"/>
      <c r="J63" s="117"/>
    </row>
    <row r="64" spans="1:10" x14ac:dyDescent="0.2">
      <c r="A64" s="4">
        <f t="shared" si="3"/>
        <v>62</v>
      </c>
      <c r="B64" s="16">
        <f t="shared" si="0"/>
        <v>9</v>
      </c>
      <c r="C64" s="18">
        <f t="shared" si="1"/>
        <v>43525</v>
      </c>
      <c r="D64" s="15" t="str">
        <f t="shared" si="2"/>
        <v>Fri 3/1</v>
      </c>
      <c r="E64" s="112"/>
      <c r="F64" s="115"/>
      <c r="G64" s="115"/>
      <c r="H64" s="115"/>
      <c r="I64" s="115"/>
      <c r="J64" s="117"/>
    </row>
    <row r="65" spans="1:10" x14ac:dyDescent="0.2">
      <c r="A65" s="5">
        <f t="shared" si="3"/>
        <v>63</v>
      </c>
      <c r="B65" s="22">
        <f t="shared" si="0"/>
        <v>9</v>
      </c>
      <c r="C65" s="23">
        <f t="shared" si="1"/>
        <v>43526</v>
      </c>
      <c r="D65" s="24" t="str">
        <f t="shared" si="2"/>
        <v>Sat 3/2</v>
      </c>
      <c r="E65" s="119"/>
      <c r="F65" s="124"/>
      <c r="G65" s="124"/>
      <c r="H65" s="124"/>
      <c r="I65" s="124"/>
      <c r="J65" s="125"/>
    </row>
    <row r="66" spans="1:10" x14ac:dyDescent="0.2">
      <c r="A66" s="2">
        <f t="shared" si="3"/>
        <v>64</v>
      </c>
      <c r="B66" s="19">
        <f t="shared" si="0"/>
        <v>10</v>
      </c>
      <c r="C66" s="20">
        <f t="shared" si="1"/>
        <v>43527</v>
      </c>
      <c r="D66" s="21" t="str">
        <f t="shared" si="2"/>
        <v>Sun 3/3</v>
      </c>
      <c r="E66" s="109"/>
      <c r="F66" s="126"/>
      <c r="G66" s="126"/>
      <c r="H66" s="126"/>
      <c r="I66" s="126"/>
      <c r="J66" s="127"/>
    </row>
    <row r="67" spans="1:10" x14ac:dyDescent="0.2">
      <c r="A67" s="4">
        <f t="shared" si="3"/>
        <v>65</v>
      </c>
      <c r="B67" s="16">
        <f t="shared" si="0"/>
        <v>10</v>
      </c>
      <c r="C67" s="18">
        <f t="shared" si="1"/>
        <v>43528</v>
      </c>
      <c r="D67" s="15" t="str">
        <f t="shared" si="2"/>
        <v>Mon 3/4</v>
      </c>
      <c r="E67" s="112"/>
      <c r="F67" s="115"/>
      <c r="G67" s="115"/>
      <c r="H67" s="115"/>
      <c r="I67" s="115"/>
      <c r="J67" s="117"/>
    </row>
    <row r="68" spans="1:10" x14ac:dyDescent="0.2">
      <c r="A68" s="4">
        <f t="shared" si="3"/>
        <v>66</v>
      </c>
      <c r="B68" s="16">
        <f t="shared" ref="B68:B131" si="4">IF((WEEKNUM(C68)&gt;52),"1",WEEKNUM(C68))</f>
        <v>10</v>
      </c>
      <c r="C68" s="18">
        <f t="shared" ref="C68:C131" si="5">DATE($A$2,1,1) - WEEKDAY(DATE($A$2,1,1),1) + (A68-1) + 1</f>
        <v>43529</v>
      </c>
      <c r="D68" s="15" t="str">
        <f t="shared" ref="D68:D131" si="6">TEXT((C68),"ddd m/d")</f>
        <v>Tue 3/5</v>
      </c>
      <c r="E68" s="112"/>
      <c r="F68" s="115"/>
      <c r="G68" s="115"/>
      <c r="H68" s="115"/>
      <c r="I68" s="115"/>
      <c r="J68" s="117"/>
    </row>
    <row r="69" spans="1:10" x14ac:dyDescent="0.2">
      <c r="A69" s="4">
        <f t="shared" ref="A69:A132" si="7">A68+1</f>
        <v>67</v>
      </c>
      <c r="B69" s="16">
        <f t="shared" si="4"/>
        <v>10</v>
      </c>
      <c r="C69" s="18">
        <f t="shared" si="5"/>
        <v>43530</v>
      </c>
      <c r="D69" s="15" t="str">
        <f t="shared" si="6"/>
        <v>Wed 3/6</v>
      </c>
      <c r="E69" s="112"/>
      <c r="F69" s="115"/>
      <c r="G69" s="115"/>
      <c r="H69" s="115"/>
      <c r="I69" s="115"/>
      <c r="J69" s="117"/>
    </row>
    <row r="70" spans="1:10" x14ac:dyDescent="0.2">
      <c r="A70" s="4">
        <f t="shared" si="7"/>
        <v>68</v>
      </c>
      <c r="B70" s="16">
        <f t="shared" si="4"/>
        <v>10</v>
      </c>
      <c r="C70" s="18">
        <f t="shared" si="5"/>
        <v>43531</v>
      </c>
      <c r="D70" s="15" t="str">
        <f t="shared" si="6"/>
        <v>Thu 3/7</v>
      </c>
      <c r="E70" s="112"/>
      <c r="F70" s="115"/>
      <c r="G70" s="115"/>
      <c r="H70" s="115"/>
      <c r="I70" s="115"/>
      <c r="J70" s="117"/>
    </row>
    <row r="71" spans="1:10" x14ac:dyDescent="0.2">
      <c r="A71" s="4">
        <f t="shared" si="7"/>
        <v>69</v>
      </c>
      <c r="B71" s="16">
        <f t="shared" si="4"/>
        <v>10</v>
      </c>
      <c r="C71" s="18">
        <f t="shared" si="5"/>
        <v>43532</v>
      </c>
      <c r="D71" s="15" t="str">
        <f t="shared" si="6"/>
        <v>Fri 3/8</v>
      </c>
      <c r="E71" s="112"/>
      <c r="F71" s="115"/>
      <c r="G71" s="115"/>
      <c r="H71" s="115"/>
      <c r="I71" s="115"/>
      <c r="J71" s="117"/>
    </row>
    <row r="72" spans="1:10" x14ac:dyDescent="0.2">
      <c r="A72" s="5">
        <f t="shared" si="7"/>
        <v>70</v>
      </c>
      <c r="B72" s="22">
        <f t="shared" si="4"/>
        <v>10</v>
      </c>
      <c r="C72" s="23">
        <f t="shared" si="5"/>
        <v>43533</v>
      </c>
      <c r="D72" s="24" t="str">
        <f t="shared" si="6"/>
        <v>Sat 3/9</v>
      </c>
      <c r="E72" s="119"/>
      <c r="F72" s="124"/>
      <c r="G72" s="124"/>
      <c r="H72" s="124"/>
      <c r="I72" s="124"/>
      <c r="J72" s="125"/>
    </row>
    <row r="73" spans="1:10" x14ac:dyDescent="0.2">
      <c r="A73" s="2">
        <f t="shared" si="7"/>
        <v>71</v>
      </c>
      <c r="B73" s="19">
        <f t="shared" si="4"/>
        <v>11</v>
      </c>
      <c r="C73" s="20">
        <f t="shared" si="5"/>
        <v>43534</v>
      </c>
      <c r="D73" s="21" t="str">
        <f t="shared" si="6"/>
        <v>Sun 3/10</v>
      </c>
      <c r="E73" s="109"/>
      <c r="F73" s="126"/>
      <c r="G73" s="126"/>
      <c r="H73" s="126"/>
      <c r="I73" s="126"/>
      <c r="J73" s="127"/>
    </row>
    <row r="74" spans="1:10" x14ac:dyDescent="0.2">
      <c r="A74" s="4">
        <f t="shared" si="7"/>
        <v>72</v>
      </c>
      <c r="B74" s="16">
        <f t="shared" si="4"/>
        <v>11</v>
      </c>
      <c r="C74" s="18">
        <f t="shared" si="5"/>
        <v>43535</v>
      </c>
      <c r="D74" s="15" t="str">
        <f t="shared" si="6"/>
        <v>Mon 3/11</v>
      </c>
      <c r="E74" s="112"/>
      <c r="F74" s="115"/>
      <c r="G74" s="115"/>
      <c r="H74" s="115"/>
      <c r="I74" s="115"/>
      <c r="J74" s="117"/>
    </row>
    <row r="75" spans="1:10" x14ac:dyDescent="0.2">
      <c r="A75" s="4">
        <f t="shared" si="7"/>
        <v>73</v>
      </c>
      <c r="B75" s="16">
        <f t="shared" si="4"/>
        <v>11</v>
      </c>
      <c r="C75" s="18">
        <f t="shared" si="5"/>
        <v>43536</v>
      </c>
      <c r="D75" s="15" t="str">
        <f t="shared" si="6"/>
        <v>Tue 3/12</v>
      </c>
      <c r="E75" s="112"/>
      <c r="F75" s="115"/>
      <c r="G75" s="115"/>
      <c r="H75" s="115"/>
      <c r="I75" s="115"/>
      <c r="J75" s="117"/>
    </row>
    <row r="76" spans="1:10" x14ac:dyDescent="0.2">
      <c r="A76" s="4">
        <f t="shared" si="7"/>
        <v>74</v>
      </c>
      <c r="B76" s="16">
        <f t="shared" si="4"/>
        <v>11</v>
      </c>
      <c r="C76" s="18">
        <f t="shared" si="5"/>
        <v>43537</v>
      </c>
      <c r="D76" s="15" t="str">
        <f t="shared" si="6"/>
        <v>Wed 3/13</v>
      </c>
      <c r="E76" s="112"/>
      <c r="F76" s="115"/>
      <c r="G76" s="115"/>
      <c r="H76" s="115"/>
      <c r="I76" s="115"/>
      <c r="J76" s="117"/>
    </row>
    <row r="77" spans="1:10" x14ac:dyDescent="0.2">
      <c r="A77" s="4">
        <f t="shared" si="7"/>
        <v>75</v>
      </c>
      <c r="B77" s="16">
        <f t="shared" si="4"/>
        <v>11</v>
      </c>
      <c r="C77" s="18">
        <f t="shared" si="5"/>
        <v>43538</v>
      </c>
      <c r="D77" s="15" t="str">
        <f t="shared" si="6"/>
        <v>Thu 3/14</v>
      </c>
      <c r="E77" s="112"/>
      <c r="F77" s="115"/>
      <c r="G77" s="115"/>
      <c r="H77" s="115"/>
      <c r="I77" s="115"/>
      <c r="J77" s="117"/>
    </row>
    <row r="78" spans="1:10" x14ac:dyDescent="0.2">
      <c r="A78" s="4">
        <f t="shared" si="7"/>
        <v>76</v>
      </c>
      <c r="B78" s="16">
        <f t="shared" si="4"/>
        <v>11</v>
      </c>
      <c r="C78" s="18">
        <f t="shared" si="5"/>
        <v>43539</v>
      </c>
      <c r="D78" s="15" t="str">
        <f t="shared" si="6"/>
        <v>Fri 3/15</v>
      </c>
      <c r="E78" s="112"/>
      <c r="F78" s="115"/>
      <c r="G78" s="115"/>
      <c r="H78" s="115"/>
      <c r="I78" s="115"/>
      <c r="J78" s="117"/>
    </row>
    <row r="79" spans="1:10" x14ac:dyDescent="0.2">
      <c r="A79" s="5">
        <f t="shared" si="7"/>
        <v>77</v>
      </c>
      <c r="B79" s="22">
        <f t="shared" si="4"/>
        <v>11</v>
      </c>
      <c r="C79" s="23">
        <f t="shared" si="5"/>
        <v>43540</v>
      </c>
      <c r="D79" s="24" t="str">
        <f t="shared" si="6"/>
        <v>Sat 3/16</v>
      </c>
      <c r="E79" s="119"/>
      <c r="F79" s="124"/>
      <c r="G79" s="124"/>
      <c r="H79" s="124"/>
      <c r="I79" s="124"/>
      <c r="J79" s="125"/>
    </row>
    <row r="80" spans="1:10" x14ac:dyDescent="0.2">
      <c r="A80" s="2">
        <f t="shared" si="7"/>
        <v>78</v>
      </c>
      <c r="B80" s="19">
        <f t="shared" si="4"/>
        <v>12</v>
      </c>
      <c r="C80" s="20">
        <f t="shared" si="5"/>
        <v>43541</v>
      </c>
      <c r="D80" s="21" t="str">
        <f t="shared" si="6"/>
        <v>Sun 3/17</v>
      </c>
      <c r="E80" s="109"/>
      <c r="F80" s="126"/>
      <c r="G80" s="126"/>
      <c r="H80" s="126"/>
      <c r="I80" s="126"/>
      <c r="J80" s="127"/>
    </row>
    <row r="81" spans="1:10" x14ac:dyDescent="0.2">
      <c r="A81" s="4">
        <f t="shared" si="7"/>
        <v>79</v>
      </c>
      <c r="B81" s="16">
        <f t="shared" si="4"/>
        <v>12</v>
      </c>
      <c r="C81" s="18">
        <f t="shared" si="5"/>
        <v>43542</v>
      </c>
      <c r="D81" s="15" t="str">
        <f t="shared" si="6"/>
        <v>Mon 3/18</v>
      </c>
      <c r="E81" s="112"/>
      <c r="F81" s="115"/>
      <c r="G81" s="115"/>
      <c r="H81" s="115"/>
      <c r="I81" s="115"/>
      <c r="J81" s="117"/>
    </row>
    <row r="82" spans="1:10" x14ac:dyDescent="0.2">
      <c r="A82" s="4">
        <f t="shared" si="7"/>
        <v>80</v>
      </c>
      <c r="B82" s="16">
        <f t="shared" si="4"/>
        <v>12</v>
      </c>
      <c r="C82" s="18">
        <f t="shared" si="5"/>
        <v>43543</v>
      </c>
      <c r="D82" s="15" t="str">
        <f t="shared" si="6"/>
        <v>Tue 3/19</v>
      </c>
      <c r="E82" s="112"/>
      <c r="F82" s="115"/>
      <c r="G82" s="115"/>
      <c r="H82" s="115"/>
      <c r="I82" s="115"/>
      <c r="J82" s="117"/>
    </row>
    <row r="83" spans="1:10" x14ac:dyDescent="0.2">
      <c r="A83" s="4">
        <f t="shared" si="7"/>
        <v>81</v>
      </c>
      <c r="B83" s="16">
        <f t="shared" si="4"/>
        <v>12</v>
      </c>
      <c r="C83" s="18">
        <f t="shared" si="5"/>
        <v>43544</v>
      </c>
      <c r="D83" s="15" t="str">
        <f t="shared" si="6"/>
        <v>Wed 3/20</v>
      </c>
      <c r="E83" s="112"/>
      <c r="F83" s="115"/>
      <c r="G83" s="115"/>
      <c r="H83" s="115"/>
      <c r="I83" s="115"/>
      <c r="J83" s="117"/>
    </row>
    <row r="84" spans="1:10" x14ac:dyDescent="0.2">
      <c r="A84" s="4">
        <f t="shared" si="7"/>
        <v>82</v>
      </c>
      <c r="B84" s="16">
        <f t="shared" si="4"/>
        <v>12</v>
      </c>
      <c r="C84" s="18">
        <f t="shared" si="5"/>
        <v>43545</v>
      </c>
      <c r="D84" s="15" t="str">
        <f t="shared" si="6"/>
        <v>Thu 3/21</v>
      </c>
      <c r="E84" s="112"/>
      <c r="F84" s="115"/>
      <c r="G84" s="115"/>
      <c r="H84" s="115"/>
      <c r="I84" s="115"/>
      <c r="J84" s="117"/>
    </row>
    <row r="85" spans="1:10" x14ac:dyDescent="0.2">
      <c r="A85" s="4">
        <f t="shared" si="7"/>
        <v>83</v>
      </c>
      <c r="B85" s="16">
        <f t="shared" si="4"/>
        <v>12</v>
      </c>
      <c r="C85" s="18">
        <f t="shared" si="5"/>
        <v>43546</v>
      </c>
      <c r="D85" s="15" t="str">
        <f t="shared" si="6"/>
        <v>Fri 3/22</v>
      </c>
      <c r="E85" s="112"/>
      <c r="F85" s="115"/>
      <c r="G85" s="115"/>
      <c r="H85" s="115"/>
      <c r="I85" s="115"/>
      <c r="J85" s="117"/>
    </row>
    <row r="86" spans="1:10" x14ac:dyDescent="0.2">
      <c r="A86" s="5">
        <f t="shared" si="7"/>
        <v>84</v>
      </c>
      <c r="B86" s="22">
        <f t="shared" si="4"/>
        <v>12</v>
      </c>
      <c r="C86" s="23">
        <f t="shared" si="5"/>
        <v>43547</v>
      </c>
      <c r="D86" s="24" t="str">
        <f t="shared" si="6"/>
        <v>Sat 3/23</v>
      </c>
      <c r="E86" s="119"/>
      <c r="F86" s="124"/>
      <c r="G86" s="124"/>
      <c r="H86" s="124"/>
      <c r="I86" s="124"/>
      <c r="J86" s="125"/>
    </row>
    <row r="87" spans="1:10" x14ac:dyDescent="0.2">
      <c r="A87" s="2">
        <f t="shared" si="7"/>
        <v>85</v>
      </c>
      <c r="B87" s="19">
        <f t="shared" si="4"/>
        <v>13</v>
      </c>
      <c r="C87" s="20">
        <f t="shared" si="5"/>
        <v>43548</v>
      </c>
      <c r="D87" s="21" t="str">
        <f t="shared" si="6"/>
        <v>Sun 3/24</v>
      </c>
      <c r="E87" s="109"/>
      <c r="F87" s="126"/>
      <c r="G87" s="126"/>
      <c r="H87" s="126"/>
      <c r="I87" s="126"/>
      <c r="J87" s="127"/>
    </row>
    <row r="88" spans="1:10" x14ac:dyDescent="0.2">
      <c r="A88" s="4">
        <f t="shared" si="7"/>
        <v>86</v>
      </c>
      <c r="B88" s="16">
        <f t="shared" si="4"/>
        <v>13</v>
      </c>
      <c r="C88" s="18">
        <f t="shared" si="5"/>
        <v>43549</v>
      </c>
      <c r="D88" s="15" t="str">
        <f t="shared" si="6"/>
        <v>Mon 3/25</v>
      </c>
      <c r="E88" s="112"/>
      <c r="F88" s="115"/>
      <c r="G88" s="115"/>
      <c r="H88" s="115"/>
      <c r="I88" s="115"/>
      <c r="J88" s="117"/>
    </row>
    <row r="89" spans="1:10" x14ac:dyDescent="0.2">
      <c r="A89" s="4">
        <f t="shared" si="7"/>
        <v>87</v>
      </c>
      <c r="B89" s="16">
        <f t="shared" si="4"/>
        <v>13</v>
      </c>
      <c r="C89" s="18">
        <f t="shared" si="5"/>
        <v>43550</v>
      </c>
      <c r="D89" s="15" t="str">
        <f t="shared" si="6"/>
        <v>Tue 3/26</v>
      </c>
      <c r="E89" s="112"/>
      <c r="F89" s="115"/>
      <c r="G89" s="115"/>
      <c r="H89" s="115"/>
      <c r="I89" s="115"/>
      <c r="J89" s="117"/>
    </row>
    <row r="90" spans="1:10" x14ac:dyDescent="0.2">
      <c r="A90" s="4">
        <f t="shared" si="7"/>
        <v>88</v>
      </c>
      <c r="B90" s="16">
        <f t="shared" si="4"/>
        <v>13</v>
      </c>
      <c r="C90" s="18">
        <f t="shared" si="5"/>
        <v>43551</v>
      </c>
      <c r="D90" s="15" t="str">
        <f t="shared" si="6"/>
        <v>Wed 3/27</v>
      </c>
      <c r="E90" s="112"/>
      <c r="F90" s="115"/>
      <c r="G90" s="115"/>
      <c r="H90" s="115"/>
      <c r="I90" s="115"/>
      <c r="J90" s="117"/>
    </row>
    <row r="91" spans="1:10" x14ac:dyDescent="0.2">
      <c r="A91" s="4">
        <f t="shared" si="7"/>
        <v>89</v>
      </c>
      <c r="B91" s="16">
        <f t="shared" si="4"/>
        <v>13</v>
      </c>
      <c r="C91" s="18">
        <f t="shared" si="5"/>
        <v>43552</v>
      </c>
      <c r="D91" s="15" t="str">
        <f t="shared" si="6"/>
        <v>Thu 3/28</v>
      </c>
      <c r="E91" s="112"/>
      <c r="F91" s="115"/>
      <c r="G91" s="115"/>
      <c r="H91" s="115"/>
      <c r="I91" s="115"/>
      <c r="J91" s="117"/>
    </row>
    <row r="92" spans="1:10" x14ac:dyDescent="0.2">
      <c r="A92" s="4">
        <f t="shared" si="7"/>
        <v>90</v>
      </c>
      <c r="B92" s="16">
        <f t="shared" si="4"/>
        <v>13</v>
      </c>
      <c r="C92" s="18">
        <f t="shared" si="5"/>
        <v>43553</v>
      </c>
      <c r="D92" s="15" t="str">
        <f t="shared" si="6"/>
        <v>Fri 3/29</v>
      </c>
      <c r="E92" s="112"/>
      <c r="F92" s="115"/>
      <c r="G92" s="115"/>
      <c r="H92" s="115"/>
      <c r="I92" s="115"/>
      <c r="J92" s="117"/>
    </row>
    <row r="93" spans="1:10" x14ac:dyDescent="0.2">
      <c r="A93" s="5">
        <f t="shared" si="7"/>
        <v>91</v>
      </c>
      <c r="B93" s="22">
        <f t="shared" si="4"/>
        <v>13</v>
      </c>
      <c r="C93" s="23">
        <f t="shared" si="5"/>
        <v>43554</v>
      </c>
      <c r="D93" s="24" t="str">
        <f t="shared" si="6"/>
        <v>Sat 3/30</v>
      </c>
      <c r="E93" s="119"/>
      <c r="F93" s="124"/>
      <c r="G93" s="124"/>
      <c r="H93" s="124"/>
      <c r="I93" s="124"/>
      <c r="J93" s="125"/>
    </row>
    <row r="94" spans="1:10" x14ac:dyDescent="0.2">
      <c r="A94" s="2">
        <f t="shared" si="7"/>
        <v>92</v>
      </c>
      <c r="B94" s="19">
        <f t="shared" si="4"/>
        <v>14</v>
      </c>
      <c r="C94" s="20">
        <f t="shared" si="5"/>
        <v>43555</v>
      </c>
      <c r="D94" s="21" t="str">
        <f t="shared" si="6"/>
        <v>Sun 3/31</v>
      </c>
      <c r="E94" s="109"/>
      <c r="F94" s="126"/>
      <c r="G94" s="126"/>
      <c r="H94" s="126"/>
      <c r="I94" s="126"/>
      <c r="J94" s="127"/>
    </row>
    <row r="95" spans="1:10" x14ac:dyDescent="0.2">
      <c r="A95" s="4">
        <f t="shared" si="7"/>
        <v>93</v>
      </c>
      <c r="B95" s="16">
        <f t="shared" si="4"/>
        <v>14</v>
      </c>
      <c r="C95" s="18">
        <f t="shared" si="5"/>
        <v>43556</v>
      </c>
      <c r="D95" s="15" t="str">
        <f t="shared" si="6"/>
        <v>Mon 4/1</v>
      </c>
      <c r="E95" s="112"/>
      <c r="F95" s="115"/>
      <c r="G95" s="115"/>
      <c r="H95" s="115"/>
      <c r="I95" s="115"/>
      <c r="J95" s="117"/>
    </row>
    <row r="96" spans="1:10" x14ac:dyDescent="0.2">
      <c r="A96" s="4">
        <f t="shared" si="7"/>
        <v>94</v>
      </c>
      <c r="B96" s="16">
        <f t="shared" si="4"/>
        <v>14</v>
      </c>
      <c r="C96" s="18">
        <f t="shared" si="5"/>
        <v>43557</v>
      </c>
      <c r="D96" s="15" t="str">
        <f t="shared" si="6"/>
        <v>Tue 4/2</v>
      </c>
      <c r="E96" s="112"/>
      <c r="F96" s="115"/>
      <c r="G96" s="115"/>
      <c r="H96" s="115"/>
      <c r="I96" s="115"/>
      <c r="J96" s="117"/>
    </row>
    <row r="97" spans="1:10" x14ac:dyDescent="0.2">
      <c r="A97" s="4">
        <f t="shared" si="7"/>
        <v>95</v>
      </c>
      <c r="B97" s="16">
        <f t="shared" si="4"/>
        <v>14</v>
      </c>
      <c r="C97" s="18">
        <f t="shared" si="5"/>
        <v>43558</v>
      </c>
      <c r="D97" s="15" t="str">
        <f t="shared" si="6"/>
        <v>Wed 4/3</v>
      </c>
      <c r="E97" s="112"/>
      <c r="F97" s="115"/>
      <c r="G97" s="115"/>
      <c r="H97" s="115"/>
      <c r="I97" s="115"/>
      <c r="J97" s="117"/>
    </row>
    <row r="98" spans="1:10" x14ac:dyDescent="0.2">
      <c r="A98" s="4">
        <f t="shared" si="7"/>
        <v>96</v>
      </c>
      <c r="B98" s="16">
        <f t="shared" si="4"/>
        <v>14</v>
      </c>
      <c r="C98" s="18">
        <f t="shared" si="5"/>
        <v>43559</v>
      </c>
      <c r="D98" s="15" t="str">
        <f t="shared" si="6"/>
        <v>Thu 4/4</v>
      </c>
      <c r="E98" s="112"/>
      <c r="F98" s="115"/>
      <c r="G98" s="115"/>
      <c r="H98" s="115"/>
      <c r="I98" s="115"/>
      <c r="J98" s="117"/>
    </row>
    <row r="99" spans="1:10" x14ac:dyDescent="0.2">
      <c r="A99" s="4">
        <f t="shared" si="7"/>
        <v>97</v>
      </c>
      <c r="B99" s="16">
        <f t="shared" si="4"/>
        <v>14</v>
      </c>
      <c r="C99" s="18">
        <f t="shared" si="5"/>
        <v>43560</v>
      </c>
      <c r="D99" s="15" t="str">
        <f t="shared" si="6"/>
        <v>Fri 4/5</v>
      </c>
      <c r="E99" s="112"/>
      <c r="F99" s="115"/>
      <c r="G99" s="115"/>
      <c r="H99" s="115"/>
      <c r="I99" s="115"/>
      <c r="J99" s="117"/>
    </row>
    <row r="100" spans="1:10" x14ac:dyDescent="0.2">
      <c r="A100" s="5">
        <f t="shared" si="7"/>
        <v>98</v>
      </c>
      <c r="B100" s="22">
        <f t="shared" si="4"/>
        <v>14</v>
      </c>
      <c r="C100" s="23">
        <f t="shared" si="5"/>
        <v>43561</v>
      </c>
      <c r="D100" s="24" t="str">
        <f t="shared" si="6"/>
        <v>Sat 4/6</v>
      </c>
      <c r="E100" s="119"/>
      <c r="F100" s="124"/>
      <c r="G100" s="124"/>
      <c r="H100" s="124"/>
      <c r="I100" s="124"/>
      <c r="J100" s="125"/>
    </row>
    <row r="101" spans="1:10" x14ac:dyDescent="0.2">
      <c r="A101" s="2">
        <f t="shared" si="7"/>
        <v>99</v>
      </c>
      <c r="B101" s="19">
        <f t="shared" si="4"/>
        <v>15</v>
      </c>
      <c r="C101" s="20">
        <f t="shared" si="5"/>
        <v>43562</v>
      </c>
      <c r="D101" s="21" t="str">
        <f t="shared" si="6"/>
        <v>Sun 4/7</v>
      </c>
      <c r="E101" s="109"/>
      <c r="F101" s="126"/>
      <c r="G101" s="126"/>
      <c r="H101" s="126"/>
      <c r="I101" s="126"/>
      <c r="J101" s="127"/>
    </row>
    <row r="102" spans="1:10" x14ac:dyDescent="0.2">
      <c r="A102" s="4">
        <f t="shared" si="7"/>
        <v>100</v>
      </c>
      <c r="B102" s="16">
        <f t="shared" si="4"/>
        <v>15</v>
      </c>
      <c r="C102" s="18">
        <f t="shared" si="5"/>
        <v>43563</v>
      </c>
      <c r="D102" s="15" t="str">
        <f t="shared" si="6"/>
        <v>Mon 4/8</v>
      </c>
      <c r="E102" s="112"/>
      <c r="F102" s="115"/>
      <c r="G102" s="115"/>
      <c r="H102" s="115"/>
      <c r="I102" s="115"/>
      <c r="J102" s="117"/>
    </row>
    <row r="103" spans="1:10" x14ac:dyDescent="0.2">
      <c r="A103" s="4">
        <f t="shared" si="7"/>
        <v>101</v>
      </c>
      <c r="B103" s="16">
        <f t="shared" si="4"/>
        <v>15</v>
      </c>
      <c r="C103" s="18">
        <f t="shared" si="5"/>
        <v>43564</v>
      </c>
      <c r="D103" s="15" t="str">
        <f t="shared" si="6"/>
        <v>Tue 4/9</v>
      </c>
      <c r="E103" s="112"/>
      <c r="F103" s="115"/>
      <c r="G103" s="115"/>
      <c r="H103" s="115"/>
      <c r="I103" s="115"/>
      <c r="J103" s="117"/>
    </row>
    <row r="104" spans="1:10" x14ac:dyDescent="0.2">
      <c r="A104" s="4">
        <f t="shared" si="7"/>
        <v>102</v>
      </c>
      <c r="B104" s="16">
        <f t="shared" si="4"/>
        <v>15</v>
      </c>
      <c r="C104" s="18">
        <f t="shared" si="5"/>
        <v>43565</v>
      </c>
      <c r="D104" s="15" t="str">
        <f t="shared" si="6"/>
        <v>Wed 4/10</v>
      </c>
      <c r="E104" s="112"/>
      <c r="F104" s="115"/>
      <c r="G104" s="115"/>
      <c r="H104" s="115"/>
      <c r="I104" s="115"/>
      <c r="J104" s="117"/>
    </row>
    <row r="105" spans="1:10" x14ac:dyDescent="0.2">
      <c r="A105" s="4">
        <f t="shared" si="7"/>
        <v>103</v>
      </c>
      <c r="B105" s="16">
        <f t="shared" si="4"/>
        <v>15</v>
      </c>
      <c r="C105" s="18">
        <f t="shared" si="5"/>
        <v>43566</v>
      </c>
      <c r="D105" s="15" t="str">
        <f t="shared" si="6"/>
        <v>Thu 4/11</v>
      </c>
      <c r="E105" s="112"/>
      <c r="F105" s="115"/>
      <c r="G105" s="115"/>
      <c r="H105" s="115"/>
      <c r="I105" s="115"/>
      <c r="J105" s="117"/>
    </row>
    <row r="106" spans="1:10" x14ac:dyDescent="0.2">
      <c r="A106" s="4">
        <f t="shared" si="7"/>
        <v>104</v>
      </c>
      <c r="B106" s="16">
        <f t="shared" si="4"/>
        <v>15</v>
      </c>
      <c r="C106" s="18">
        <f t="shared" si="5"/>
        <v>43567</v>
      </c>
      <c r="D106" s="15" t="str">
        <f t="shared" si="6"/>
        <v>Fri 4/12</v>
      </c>
      <c r="E106" s="112"/>
      <c r="F106" s="115"/>
      <c r="G106" s="115"/>
      <c r="H106" s="115"/>
      <c r="I106" s="115"/>
      <c r="J106" s="117"/>
    </row>
    <row r="107" spans="1:10" x14ac:dyDescent="0.2">
      <c r="A107" s="5">
        <f t="shared" si="7"/>
        <v>105</v>
      </c>
      <c r="B107" s="22">
        <f t="shared" si="4"/>
        <v>15</v>
      </c>
      <c r="C107" s="23">
        <f t="shared" si="5"/>
        <v>43568</v>
      </c>
      <c r="D107" s="24" t="str">
        <f t="shared" si="6"/>
        <v>Sat 4/13</v>
      </c>
      <c r="E107" s="119"/>
      <c r="F107" s="124"/>
      <c r="G107" s="124"/>
      <c r="H107" s="124"/>
      <c r="I107" s="124"/>
      <c r="J107" s="125"/>
    </row>
    <row r="108" spans="1:10" x14ac:dyDescent="0.2">
      <c r="A108" s="2">
        <f t="shared" si="7"/>
        <v>106</v>
      </c>
      <c r="B108" s="19">
        <f t="shared" si="4"/>
        <v>16</v>
      </c>
      <c r="C108" s="20">
        <f t="shared" si="5"/>
        <v>43569</v>
      </c>
      <c r="D108" s="21" t="str">
        <f t="shared" si="6"/>
        <v>Sun 4/14</v>
      </c>
      <c r="E108" s="109"/>
      <c r="F108" s="126"/>
      <c r="G108" s="126"/>
      <c r="H108" s="126"/>
      <c r="I108" s="126"/>
      <c r="J108" s="127"/>
    </row>
    <row r="109" spans="1:10" x14ac:dyDescent="0.2">
      <c r="A109" s="4">
        <f t="shared" si="7"/>
        <v>107</v>
      </c>
      <c r="B109" s="16">
        <f t="shared" si="4"/>
        <v>16</v>
      </c>
      <c r="C109" s="18">
        <f t="shared" si="5"/>
        <v>43570</v>
      </c>
      <c r="D109" s="15" t="str">
        <f t="shared" si="6"/>
        <v>Mon 4/15</v>
      </c>
      <c r="E109" s="112"/>
      <c r="F109" s="115"/>
      <c r="G109" s="115"/>
      <c r="H109" s="115"/>
      <c r="I109" s="115"/>
      <c r="J109" s="117"/>
    </row>
    <row r="110" spans="1:10" x14ac:dyDescent="0.2">
      <c r="A110" s="4">
        <f t="shared" si="7"/>
        <v>108</v>
      </c>
      <c r="B110" s="16">
        <f t="shared" si="4"/>
        <v>16</v>
      </c>
      <c r="C110" s="18">
        <f t="shared" si="5"/>
        <v>43571</v>
      </c>
      <c r="D110" s="15" t="str">
        <f t="shared" si="6"/>
        <v>Tue 4/16</v>
      </c>
      <c r="E110" s="112"/>
      <c r="F110" s="115"/>
      <c r="G110" s="115"/>
      <c r="H110" s="115"/>
      <c r="I110" s="115"/>
      <c r="J110" s="117"/>
    </row>
    <row r="111" spans="1:10" x14ac:dyDescent="0.2">
      <c r="A111" s="4">
        <f t="shared" si="7"/>
        <v>109</v>
      </c>
      <c r="B111" s="16">
        <f t="shared" si="4"/>
        <v>16</v>
      </c>
      <c r="C111" s="18">
        <f t="shared" si="5"/>
        <v>43572</v>
      </c>
      <c r="D111" s="15" t="str">
        <f t="shared" si="6"/>
        <v>Wed 4/17</v>
      </c>
      <c r="E111" s="112"/>
      <c r="F111" s="115"/>
      <c r="G111" s="115"/>
      <c r="H111" s="115"/>
      <c r="I111" s="115"/>
      <c r="J111" s="117"/>
    </row>
    <row r="112" spans="1:10" x14ac:dyDescent="0.2">
      <c r="A112" s="4">
        <f t="shared" si="7"/>
        <v>110</v>
      </c>
      <c r="B112" s="16">
        <f t="shared" si="4"/>
        <v>16</v>
      </c>
      <c r="C112" s="18">
        <f t="shared" si="5"/>
        <v>43573</v>
      </c>
      <c r="D112" s="15" t="str">
        <f t="shared" si="6"/>
        <v>Thu 4/18</v>
      </c>
      <c r="E112" s="112"/>
      <c r="F112" s="115"/>
      <c r="G112" s="115"/>
      <c r="H112" s="115"/>
      <c r="I112" s="115"/>
      <c r="J112" s="117"/>
    </row>
    <row r="113" spans="1:10" x14ac:dyDescent="0.2">
      <c r="A113" s="4">
        <f t="shared" si="7"/>
        <v>111</v>
      </c>
      <c r="B113" s="16">
        <f t="shared" si="4"/>
        <v>16</v>
      </c>
      <c r="C113" s="18">
        <f t="shared" si="5"/>
        <v>43574</v>
      </c>
      <c r="D113" s="15" t="str">
        <f t="shared" si="6"/>
        <v>Fri 4/19</v>
      </c>
      <c r="E113" s="112"/>
      <c r="F113" s="115"/>
      <c r="G113" s="115"/>
      <c r="H113" s="115"/>
      <c r="I113" s="115"/>
      <c r="J113" s="117"/>
    </row>
    <row r="114" spans="1:10" x14ac:dyDescent="0.2">
      <c r="A114" s="5">
        <f t="shared" si="7"/>
        <v>112</v>
      </c>
      <c r="B114" s="22">
        <f t="shared" si="4"/>
        <v>16</v>
      </c>
      <c r="C114" s="23">
        <f t="shared" si="5"/>
        <v>43575</v>
      </c>
      <c r="D114" s="24" t="str">
        <f t="shared" si="6"/>
        <v>Sat 4/20</v>
      </c>
      <c r="E114" s="119"/>
      <c r="F114" s="124"/>
      <c r="G114" s="124"/>
      <c r="H114" s="124"/>
      <c r="I114" s="124"/>
      <c r="J114" s="125"/>
    </row>
    <row r="115" spans="1:10" x14ac:dyDescent="0.2">
      <c r="A115" s="2">
        <f t="shared" si="7"/>
        <v>113</v>
      </c>
      <c r="B115" s="19">
        <f t="shared" si="4"/>
        <v>17</v>
      </c>
      <c r="C115" s="20">
        <f t="shared" si="5"/>
        <v>43576</v>
      </c>
      <c r="D115" s="21" t="str">
        <f t="shared" si="6"/>
        <v>Sun 4/21</v>
      </c>
      <c r="E115" s="109"/>
      <c r="F115" s="126"/>
      <c r="G115" s="126"/>
      <c r="H115" s="126"/>
      <c r="I115" s="126"/>
      <c r="J115" s="127"/>
    </row>
    <row r="116" spans="1:10" x14ac:dyDescent="0.2">
      <c r="A116" s="4">
        <f t="shared" si="7"/>
        <v>114</v>
      </c>
      <c r="B116" s="16">
        <f t="shared" si="4"/>
        <v>17</v>
      </c>
      <c r="C116" s="18">
        <f t="shared" si="5"/>
        <v>43577</v>
      </c>
      <c r="D116" s="15" t="str">
        <f t="shared" si="6"/>
        <v>Mon 4/22</v>
      </c>
      <c r="E116" s="112"/>
      <c r="F116" s="115"/>
      <c r="G116" s="115"/>
      <c r="H116" s="115"/>
      <c r="I116" s="115"/>
      <c r="J116" s="117"/>
    </row>
    <row r="117" spans="1:10" x14ac:dyDescent="0.2">
      <c r="A117" s="4">
        <f t="shared" si="7"/>
        <v>115</v>
      </c>
      <c r="B117" s="16">
        <f t="shared" si="4"/>
        <v>17</v>
      </c>
      <c r="C117" s="18">
        <f t="shared" si="5"/>
        <v>43578</v>
      </c>
      <c r="D117" s="15" t="str">
        <f t="shared" si="6"/>
        <v>Tue 4/23</v>
      </c>
      <c r="E117" s="112"/>
      <c r="F117" s="115"/>
      <c r="G117" s="115"/>
      <c r="H117" s="115"/>
      <c r="I117" s="115"/>
      <c r="J117" s="117"/>
    </row>
    <row r="118" spans="1:10" x14ac:dyDescent="0.2">
      <c r="A118" s="4">
        <f t="shared" si="7"/>
        <v>116</v>
      </c>
      <c r="B118" s="16">
        <f t="shared" si="4"/>
        <v>17</v>
      </c>
      <c r="C118" s="18">
        <f t="shared" si="5"/>
        <v>43579</v>
      </c>
      <c r="D118" s="15" t="str">
        <f t="shared" si="6"/>
        <v>Wed 4/24</v>
      </c>
      <c r="E118" s="112"/>
      <c r="F118" s="115"/>
      <c r="G118" s="115"/>
      <c r="H118" s="115"/>
      <c r="I118" s="115"/>
      <c r="J118" s="117"/>
    </row>
    <row r="119" spans="1:10" x14ac:dyDescent="0.2">
      <c r="A119" s="4">
        <f t="shared" si="7"/>
        <v>117</v>
      </c>
      <c r="B119" s="16">
        <f t="shared" si="4"/>
        <v>17</v>
      </c>
      <c r="C119" s="18">
        <f t="shared" si="5"/>
        <v>43580</v>
      </c>
      <c r="D119" s="15" t="str">
        <f t="shared" si="6"/>
        <v>Thu 4/25</v>
      </c>
      <c r="E119" s="112"/>
      <c r="F119" s="115"/>
      <c r="G119" s="115"/>
      <c r="H119" s="115"/>
      <c r="I119" s="115"/>
      <c r="J119" s="117"/>
    </row>
    <row r="120" spans="1:10" x14ac:dyDescent="0.2">
      <c r="A120" s="4">
        <f t="shared" si="7"/>
        <v>118</v>
      </c>
      <c r="B120" s="16">
        <f t="shared" si="4"/>
        <v>17</v>
      </c>
      <c r="C120" s="18">
        <f t="shared" si="5"/>
        <v>43581</v>
      </c>
      <c r="D120" s="15" t="str">
        <f t="shared" si="6"/>
        <v>Fri 4/26</v>
      </c>
      <c r="E120" s="112"/>
      <c r="F120" s="115"/>
      <c r="G120" s="115"/>
      <c r="H120" s="115"/>
      <c r="I120" s="115"/>
      <c r="J120" s="117"/>
    </row>
    <row r="121" spans="1:10" x14ac:dyDescent="0.2">
      <c r="A121" s="5">
        <f t="shared" si="7"/>
        <v>119</v>
      </c>
      <c r="B121" s="22">
        <f t="shared" si="4"/>
        <v>17</v>
      </c>
      <c r="C121" s="23">
        <f t="shared" si="5"/>
        <v>43582</v>
      </c>
      <c r="D121" s="24" t="str">
        <f t="shared" si="6"/>
        <v>Sat 4/27</v>
      </c>
      <c r="E121" s="119"/>
      <c r="F121" s="124"/>
      <c r="G121" s="124"/>
      <c r="H121" s="124"/>
      <c r="I121" s="124"/>
      <c r="J121" s="125"/>
    </row>
    <row r="122" spans="1:10" x14ac:dyDescent="0.2">
      <c r="A122" s="2">
        <f t="shared" si="7"/>
        <v>120</v>
      </c>
      <c r="B122" s="19">
        <f t="shared" si="4"/>
        <v>18</v>
      </c>
      <c r="C122" s="20">
        <f t="shared" si="5"/>
        <v>43583</v>
      </c>
      <c r="D122" s="21" t="str">
        <f t="shared" si="6"/>
        <v>Sun 4/28</v>
      </c>
      <c r="E122" s="109"/>
      <c r="F122" s="126"/>
      <c r="G122" s="126"/>
      <c r="H122" s="126"/>
      <c r="I122" s="126"/>
      <c r="J122" s="127"/>
    </row>
    <row r="123" spans="1:10" x14ac:dyDescent="0.2">
      <c r="A123" s="4">
        <f t="shared" si="7"/>
        <v>121</v>
      </c>
      <c r="B123" s="16">
        <f t="shared" si="4"/>
        <v>18</v>
      </c>
      <c r="C123" s="18">
        <f t="shared" si="5"/>
        <v>43584</v>
      </c>
      <c r="D123" s="15" t="str">
        <f t="shared" si="6"/>
        <v>Mon 4/29</v>
      </c>
      <c r="E123" s="112"/>
      <c r="F123" s="115"/>
      <c r="G123" s="115"/>
      <c r="H123" s="115"/>
      <c r="I123" s="115"/>
      <c r="J123" s="117"/>
    </row>
    <row r="124" spans="1:10" x14ac:dyDescent="0.2">
      <c r="A124" s="4">
        <f t="shared" si="7"/>
        <v>122</v>
      </c>
      <c r="B124" s="16">
        <f t="shared" si="4"/>
        <v>18</v>
      </c>
      <c r="C124" s="18">
        <f t="shared" si="5"/>
        <v>43585</v>
      </c>
      <c r="D124" s="15" t="str">
        <f t="shared" si="6"/>
        <v>Tue 4/30</v>
      </c>
      <c r="E124" s="112"/>
      <c r="F124" s="115"/>
      <c r="G124" s="115"/>
      <c r="H124" s="115"/>
      <c r="I124" s="115"/>
      <c r="J124" s="117"/>
    </row>
    <row r="125" spans="1:10" x14ac:dyDescent="0.2">
      <c r="A125" s="4">
        <f t="shared" si="7"/>
        <v>123</v>
      </c>
      <c r="B125" s="16">
        <f t="shared" si="4"/>
        <v>18</v>
      </c>
      <c r="C125" s="18">
        <f t="shared" si="5"/>
        <v>43586</v>
      </c>
      <c r="D125" s="15" t="str">
        <f t="shared" si="6"/>
        <v>Wed 5/1</v>
      </c>
      <c r="E125" s="112"/>
      <c r="F125" s="115"/>
      <c r="G125" s="115"/>
      <c r="H125" s="115"/>
      <c r="I125" s="115"/>
      <c r="J125" s="117"/>
    </row>
    <row r="126" spans="1:10" x14ac:dyDescent="0.2">
      <c r="A126" s="4">
        <f t="shared" si="7"/>
        <v>124</v>
      </c>
      <c r="B126" s="16">
        <f t="shared" si="4"/>
        <v>18</v>
      </c>
      <c r="C126" s="18">
        <f t="shared" si="5"/>
        <v>43587</v>
      </c>
      <c r="D126" s="15" t="str">
        <f t="shared" si="6"/>
        <v>Thu 5/2</v>
      </c>
      <c r="E126" s="112"/>
      <c r="F126" s="115"/>
      <c r="G126" s="115"/>
      <c r="H126" s="115"/>
      <c r="I126" s="115"/>
      <c r="J126" s="117"/>
    </row>
    <row r="127" spans="1:10" x14ac:dyDescent="0.2">
      <c r="A127" s="4">
        <f t="shared" si="7"/>
        <v>125</v>
      </c>
      <c r="B127" s="16">
        <f t="shared" si="4"/>
        <v>18</v>
      </c>
      <c r="C127" s="18">
        <f t="shared" si="5"/>
        <v>43588</v>
      </c>
      <c r="D127" s="15" t="str">
        <f t="shared" si="6"/>
        <v>Fri 5/3</v>
      </c>
      <c r="E127" s="112"/>
      <c r="F127" s="115"/>
      <c r="G127" s="115"/>
      <c r="H127" s="115"/>
      <c r="I127" s="115"/>
      <c r="J127" s="117"/>
    </row>
    <row r="128" spans="1:10" x14ac:dyDescent="0.2">
      <c r="A128" s="5">
        <f t="shared" si="7"/>
        <v>126</v>
      </c>
      <c r="B128" s="22">
        <f t="shared" si="4"/>
        <v>18</v>
      </c>
      <c r="C128" s="23">
        <f t="shared" si="5"/>
        <v>43589</v>
      </c>
      <c r="D128" s="24" t="str">
        <f t="shared" si="6"/>
        <v>Sat 5/4</v>
      </c>
      <c r="E128" s="119"/>
      <c r="F128" s="124"/>
      <c r="G128" s="124"/>
      <c r="H128" s="124"/>
      <c r="I128" s="124"/>
      <c r="J128" s="125"/>
    </row>
    <row r="129" spans="1:10" x14ac:dyDescent="0.2">
      <c r="A129" s="2">
        <f t="shared" si="7"/>
        <v>127</v>
      </c>
      <c r="B129" s="19">
        <f t="shared" si="4"/>
        <v>19</v>
      </c>
      <c r="C129" s="20">
        <f t="shared" si="5"/>
        <v>43590</v>
      </c>
      <c r="D129" s="21" t="str">
        <f t="shared" si="6"/>
        <v>Sun 5/5</v>
      </c>
      <c r="E129" s="109"/>
      <c r="F129" s="126"/>
      <c r="G129" s="126"/>
      <c r="H129" s="126"/>
      <c r="I129" s="126"/>
      <c r="J129" s="127"/>
    </row>
    <row r="130" spans="1:10" x14ac:dyDescent="0.2">
      <c r="A130" s="4">
        <f t="shared" si="7"/>
        <v>128</v>
      </c>
      <c r="B130" s="16">
        <f t="shared" si="4"/>
        <v>19</v>
      </c>
      <c r="C130" s="18">
        <f t="shared" si="5"/>
        <v>43591</v>
      </c>
      <c r="D130" s="15" t="str">
        <f t="shared" si="6"/>
        <v>Mon 5/6</v>
      </c>
      <c r="E130" s="112"/>
      <c r="F130" s="115"/>
      <c r="G130" s="115"/>
      <c r="H130" s="115"/>
      <c r="I130" s="115"/>
      <c r="J130" s="117"/>
    </row>
    <row r="131" spans="1:10" x14ac:dyDescent="0.2">
      <c r="A131" s="4">
        <f t="shared" si="7"/>
        <v>129</v>
      </c>
      <c r="B131" s="16">
        <f t="shared" si="4"/>
        <v>19</v>
      </c>
      <c r="C131" s="18">
        <f t="shared" si="5"/>
        <v>43592</v>
      </c>
      <c r="D131" s="15" t="str">
        <f t="shared" si="6"/>
        <v>Tue 5/7</v>
      </c>
      <c r="E131" s="112"/>
      <c r="F131" s="115"/>
      <c r="G131" s="115"/>
      <c r="H131" s="115"/>
      <c r="I131" s="115"/>
      <c r="J131" s="117"/>
    </row>
    <row r="132" spans="1:10" x14ac:dyDescent="0.2">
      <c r="A132" s="4">
        <f t="shared" si="7"/>
        <v>130</v>
      </c>
      <c r="B132" s="16">
        <f t="shared" ref="B132:B195" si="8">IF((WEEKNUM(C132)&gt;52),"1",WEEKNUM(C132))</f>
        <v>19</v>
      </c>
      <c r="C132" s="18">
        <f t="shared" ref="C132:C195" si="9">DATE($A$2,1,1) - WEEKDAY(DATE($A$2,1,1),1) + (A132-1) + 1</f>
        <v>43593</v>
      </c>
      <c r="D132" s="15" t="str">
        <f t="shared" ref="D132:D195" si="10">TEXT((C132),"ddd m/d")</f>
        <v>Wed 5/8</v>
      </c>
      <c r="E132" s="112"/>
      <c r="F132" s="115"/>
      <c r="G132" s="115"/>
      <c r="H132" s="115"/>
      <c r="I132" s="115"/>
      <c r="J132" s="117"/>
    </row>
    <row r="133" spans="1:10" x14ac:dyDescent="0.2">
      <c r="A133" s="4">
        <f t="shared" ref="A133:A196" si="11">A132+1</f>
        <v>131</v>
      </c>
      <c r="B133" s="16">
        <f t="shared" si="8"/>
        <v>19</v>
      </c>
      <c r="C133" s="18">
        <f t="shared" si="9"/>
        <v>43594</v>
      </c>
      <c r="D133" s="15" t="str">
        <f t="shared" si="10"/>
        <v>Thu 5/9</v>
      </c>
      <c r="E133" s="112"/>
      <c r="F133" s="115"/>
      <c r="G133" s="115"/>
      <c r="H133" s="115"/>
      <c r="I133" s="115"/>
      <c r="J133" s="117"/>
    </row>
    <row r="134" spans="1:10" x14ac:dyDescent="0.2">
      <c r="A134" s="4">
        <f t="shared" si="11"/>
        <v>132</v>
      </c>
      <c r="B134" s="16">
        <f t="shared" si="8"/>
        <v>19</v>
      </c>
      <c r="C134" s="18">
        <f t="shared" si="9"/>
        <v>43595</v>
      </c>
      <c r="D134" s="15" t="str">
        <f t="shared" si="10"/>
        <v>Fri 5/10</v>
      </c>
      <c r="E134" s="112"/>
      <c r="F134" s="115"/>
      <c r="G134" s="115"/>
      <c r="H134" s="115"/>
      <c r="I134" s="115"/>
      <c r="J134" s="117"/>
    </row>
    <row r="135" spans="1:10" x14ac:dyDescent="0.2">
      <c r="A135" s="5">
        <f t="shared" si="11"/>
        <v>133</v>
      </c>
      <c r="B135" s="22">
        <f t="shared" si="8"/>
        <v>19</v>
      </c>
      <c r="C135" s="23">
        <f t="shared" si="9"/>
        <v>43596</v>
      </c>
      <c r="D135" s="24" t="str">
        <f t="shared" si="10"/>
        <v>Sat 5/11</v>
      </c>
      <c r="E135" s="119"/>
      <c r="F135" s="124"/>
      <c r="G135" s="124"/>
      <c r="H135" s="124"/>
      <c r="I135" s="124"/>
      <c r="J135" s="125"/>
    </row>
    <row r="136" spans="1:10" x14ac:dyDescent="0.2">
      <c r="A136" s="2">
        <f t="shared" si="11"/>
        <v>134</v>
      </c>
      <c r="B136" s="19">
        <f t="shared" si="8"/>
        <v>20</v>
      </c>
      <c r="C136" s="20">
        <f t="shared" si="9"/>
        <v>43597</v>
      </c>
      <c r="D136" s="21" t="str">
        <f t="shared" si="10"/>
        <v>Sun 5/12</v>
      </c>
      <c r="E136" s="109"/>
      <c r="F136" s="126"/>
      <c r="G136" s="126"/>
      <c r="H136" s="126"/>
      <c r="I136" s="126"/>
      <c r="J136" s="127"/>
    </row>
    <row r="137" spans="1:10" x14ac:dyDescent="0.2">
      <c r="A137" s="4">
        <f t="shared" si="11"/>
        <v>135</v>
      </c>
      <c r="B137" s="16">
        <f t="shared" si="8"/>
        <v>20</v>
      </c>
      <c r="C137" s="18">
        <f t="shared" si="9"/>
        <v>43598</v>
      </c>
      <c r="D137" s="15" t="str">
        <f t="shared" si="10"/>
        <v>Mon 5/13</v>
      </c>
      <c r="E137" s="112"/>
      <c r="F137" s="115"/>
      <c r="G137" s="115"/>
      <c r="H137" s="115"/>
      <c r="I137" s="115"/>
      <c r="J137" s="117"/>
    </row>
    <row r="138" spans="1:10" x14ac:dyDescent="0.2">
      <c r="A138" s="4">
        <f t="shared" si="11"/>
        <v>136</v>
      </c>
      <c r="B138" s="16">
        <f t="shared" si="8"/>
        <v>20</v>
      </c>
      <c r="C138" s="18">
        <f t="shared" si="9"/>
        <v>43599</v>
      </c>
      <c r="D138" s="15" t="str">
        <f t="shared" si="10"/>
        <v>Tue 5/14</v>
      </c>
      <c r="E138" s="112"/>
      <c r="F138" s="115"/>
      <c r="G138" s="115"/>
      <c r="H138" s="115"/>
      <c r="I138" s="115"/>
      <c r="J138" s="117"/>
    </row>
    <row r="139" spans="1:10" x14ac:dyDescent="0.2">
      <c r="A139" s="4">
        <f t="shared" si="11"/>
        <v>137</v>
      </c>
      <c r="B139" s="16">
        <f t="shared" si="8"/>
        <v>20</v>
      </c>
      <c r="C139" s="18">
        <f t="shared" si="9"/>
        <v>43600</v>
      </c>
      <c r="D139" s="15" t="str">
        <f t="shared" si="10"/>
        <v>Wed 5/15</v>
      </c>
      <c r="E139" s="112"/>
      <c r="F139" s="115"/>
      <c r="G139" s="115"/>
      <c r="H139" s="115"/>
      <c r="I139" s="115"/>
      <c r="J139" s="117"/>
    </row>
    <row r="140" spans="1:10" x14ac:dyDescent="0.2">
      <c r="A140" s="4">
        <f t="shared" si="11"/>
        <v>138</v>
      </c>
      <c r="B140" s="16">
        <f t="shared" si="8"/>
        <v>20</v>
      </c>
      <c r="C140" s="18">
        <f t="shared" si="9"/>
        <v>43601</v>
      </c>
      <c r="D140" s="15" t="str">
        <f t="shared" si="10"/>
        <v>Thu 5/16</v>
      </c>
      <c r="E140" s="112"/>
      <c r="F140" s="115"/>
      <c r="G140" s="115"/>
      <c r="H140" s="115"/>
      <c r="I140" s="115"/>
      <c r="J140" s="117"/>
    </row>
    <row r="141" spans="1:10" x14ac:dyDescent="0.2">
      <c r="A141" s="4">
        <f t="shared" si="11"/>
        <v>139</v>
      </c>
      <c r="B141" s="16">
        <f t="shared" si="8"/>
        <v>20</v>
      </c>
      <c r="C141" s="18">
        <f t="shared" si="9"/>
        <v>43602</v>
      </c>
      <c r="D141" s="15" t="str">
        <f t="shared" si="10"/>
        <v>Fri 5/17</v>
      </c>
      <c r="E141" s="112"/>
      <c r="F141" s="115"/>
      <c r="G141" s="115"/>
      <c r="H141" s="115"/>
      <c r="I141" s="115"/>
      <c r="J141" s="117"/>
    </row>
    <row r="142" spans="1:10" x14ac:dyDescent="0.2">
      <c r="A142" s="5">
        <f t="shared" si="11"/>
        <v>140</v>
      </c>
      <c r="B142" s="22">
        <f t="shared" si="8"/>
        <v>20</v>
      </c>
      <c r="C142" s="23">
        <f t="shared" si="9"/>
        <v>43603</v>
      </c>
      <c r="D142" s="24" t="str">
        <f t="shared" si="10"/>
        <v>Sat 5/18</v>
      </c>
      <c r="E142" s="119"/>
      <c r="F142" s="124"/>
      <c r="G142" s="124"/>
      <c r="H142" s="124"/>
      <c r="I142" s="124"/>
      <c r="J142" s="125"/>
    </row>
    <row r="143" spans="1:10" x14ac:dyDescent="0.2">
      <c r="A143" s="2">
        <f t="shared" si="11"/>
        <v>141</v>
      </c>
      <c r="B143" s="19">
        <f t="shared" si="8"/>
        <v>21</v>
      </c>
      <c r="C143" s="20">
        <f t="shared" si="9"/>
        <v>43604</v>
      </c>
      <c r="D143" s="21" t="str">
        <f t="shared" si="10"/>
        <v>Sun 5/19</v>
      </c>
      <c r="E143" s="109"/>
      <c r="F143" s="126"/>
      <c r="G143" s="126"/>
      <c r="H143" s="126"/>
      <c r="I143" s="126"/>
      <c r="J143" s="127"/>
    </row>
    <row r="144" spans="1:10" x14ac:dyDescent="0.2">
      <c r="A144" s="4">
        <f t="shared" si="11"/>
        <v>142</v>
      </c>
      <c r="B144" s="16">
        <f t="shared" si="8"/>
        <v>21</v>
      </c>
      <c r="C144" s="18">
        <f t="shared" si="9"/>
        <v>43605</v>
      </c>
      <c r="D144" s="15" t="str">
        <f t="shared" si="10"/>
        <v>Mon 5/20</v>
      </c>
      <c r="E144" s="112"/>
      <c r="F144" s="115"/>
      <c r="G144" s="115"/>
      <c r="H144" s="115"/>
      <c r="I144" s="115"/>
      <c r="J144" s="117"/>
    </row>
    <row r="145" spans="1:10" x14ac:dyDescent="0.2">
      <c r="A145" s="4">
        <f t="shared" si="11"/>
        <v>143</v>
      </c>
      <c r="B145" s="16">
        <f t="shared" si="8"/>
        <v>21</v>
      </c>
      <c r="C145" s="18">
        <f t="shared" si="9"/>
        <v>43606</v>
      </c>
      <c r="D145" s="15" t="str">
        <f t="shared" si="10"/>
        <v>Tue 5/21</v>
      </c>
      <c r="E145" s="112"/>
      <c r="F145" s="115"/>
      <c r="G145" s="115"/>
      <c r="H145" s="115"/>
      <c r="I145" s="115"/>
      <c r="J145" s="117"/>
    </row>
    <row r="146" spans="1:10" x14ac:dyDescent="0.2">
      <c r="A146" s="4">
        <f t="shared" si="11"/>
        <v>144</v>
      </c>
      <c r="B146" s="16">
        <f t="shared" si="8"/>
        <v>21</v>
      </c>
      <c r="C146" s="18">
        <f t="shared" si="9"/>
        <v>43607</v>
      </c>
      <c r="D146" s="15" t="str">
        <f t="shared" si="10"/>
        <v>Wed 5/22</v>
      </c>
      <c r="E146" s="112"/>
      <c r="F146" s="115"/>
      <c r="G146" s="115"/>
      <c r="H146" s="115"/>
      <c r="I146" s="115"/>
      <c r="J146" s="117"/>
    </row>
    <row r="147" spans="1:10" x14ac:dyDescent="0.2">
      <c r="A147" s="4">
        <f t="shared" si="11"/>
        <v>145</v>
      </c>
      <c r="B147" s="16">
        <f t="shared" si="8"/>
        <v>21</v>
      </c>
      <c r="C147" s="18">
        <f t="shared" si="9"/>
        <v>43608</v>
      </c>
      <c r="D147" s="15" t="str">
        <f t="shared" si="10"/>
        <v>Thu 5/23</v>
      </c>
      <c r="E147" s="112"/>
      <c r="F147" s="115"/>
      <c r="G147" s="115"/>
      <c r="H147" s="115"/>
      <c r="I147" s="115"/>
      <c r="J147" s="117"/>
    </row>
    <row r="148" spans="1:10" x14ac:dyDescent="0.2">
      <c r="A148" s="4">
        <f t="shared" si="11"/>
        <v>146</v>
      </c>
      <c r="B148" s="16">
        <f t="shared" si="8"/>
        <v>21</v>
      </c>
      <c r="C148" s="18">
        <f t="shared" si="9"/>
        <v>43609</v>
      </c>
      <c r="D148" s="15" t="str">
        <f t="shared" si="10"/>
        <v>Fri 5/24</v>
      </c>
      <c r="E148" s="112"/>
      <c r="F148" s="115"/>
      <c r="G148" s="115"/>
      <c r="H148" s="115"/>
      <c r="I148" s="115"/>
      <c r="J148" s="117"/>
    </row>
    <row r="149" spans="1:10" x14ac:dyDescent="0.2">
      <c r="A149" s="5">
        <f t="shared" si="11"/>
        <v>147</v>
      </c>
      <c r="B149" s="22">
        <f t="shared" si="8"/>
        <v>21</v>
      </c>
      <c r="C149" s="23">
        <f t="shared" si="9"/>
        <v>43610</v>
      </c>
      <c r="D149" s="24" t="str">
        <f t="shared" si="10"/>
        <v>Sat 5/25</v>
      </c>
      <c r="E149" s="119"/>
      <c r="F149" s="124"/>
      <c r="G149" s="124"/>
      <c r="H149" s="124"/>
      <c r="I149" s="124"/>
      <c r="J149" s="125"/>
    </row>
    <row r="150" spans="1:10" x14ac:dyDescent="0.2">
      <c r="A150" s="2">
        <f t="shared" si="11"/>
        <v>148</v>
      </c>
      <c r="B150" s="19">
        <f t="shared" si="8"/>
        <v>22</v>
      </c>
      <c r="C150" s="20">
        <f t="shared" si="9"/>
        <v>43611</v>
      </c>
      <c r="D150" s="21" t="str">
        <f t="shared" si="10"/>
        <v>Sun 5/26</v>
      </c>
      <c r="E150" s="109"/>
      <c r="F150" s="126"/>
      <c r="G150" s="126"/>
      <c r="H150" s="126"/>
      <c r="I150" s="126"/>
      <c r="J150" s="127"/>
    </row>
    <row r="151" spans="1:10" x14ac:dyDescent="0.2">
      <c r="A151" s="4">
        <f t="shared" si="11"/>
        <v>149</v>
      </c>
      <c r="B151" s="16">
        <f t="shared" si="8"/>
        <v>22</v>
      </c>
      <c r="C151" s="18">
        <f t="shared" si="9"/>
        <v>43612</v>
      </c>
      <c r="D151" s="15" t="str">
        <f t="shared" si="10"/>
        <v>Mon 5/27</v>
      </c>
      <c r="E151" s="112"/>
      <c r="F151" s="115"/>
      <c r="G151" s="115"/>
      <c r="H151" s="115"/>
      <c r="I151" s="115"/>
      <c r="J151" s="117"/>
    </row>
    <row r="152" spans="1:10" x14ac:dyDescent="0.2">
      <c r="A152" s="4">
        <f t="shared" si="11"/>
        <v>150</v>
      </c>
      <c r="B152" s="16">
        <f t="shared" si="8"/>
        <v>22</v>
      </c>
      <c r="C152" s="18">
        <f t="shared" si="9"/>
        <v>43613</v>
      </c>
      <c r="D152" s="15" t="str">
        <f t="shared" si="10"/>
        <v>Tue 5/28</v>
      </c>
      <c r="E152" s="112"/>
      <c r="F152" s="115"/>
      <c r="G152" s="115"/>
      <c r="H152" s="115"/>
      <c r="I152" s="115"/>
      <c r="J152" s="117"/>
    </row>
    <row r="153" spans="1:10" x14ac:dyDescent="0.2">
      <c r="A153" s="4">
        <f t="shared" si="11"/>
        <v>151</v>
      </c>
      <c r="B153" s="16">
        <f t="shared" si="8"/>
        <v>22</v>
      </c>
      <c r="C153" s="18">
        <f t="shared" si="9"/>
        <v>43614</v>
      </c>
      <c r="D153" s="15" t="str">
        <f t="shared" si="10"/>
        <v>Wed 5/29</v>
      </c>
      <c r="E153" s="112"/>
      <c r="F153" s="115"/>
      <c r="G153" s="115"/>
      <c r="H153" s="115"/>
      <c r="I153" s="115"/>
      <c r="J153" s="117"/>
    </row>
    <row r="154" spans="1:10" x14ac:dyDescent="0.2">
      <c r="A154" s="4">
        <f t="shared" si="11"/>
        <v>152</v>
      </c>
      <c r="B154" s="16">
        <f t="shared" si="8"/>
        <v>22</v>
      </c>
      <c r="C154" s="18">
        <f t="shared" si="9"/>
        <v>43615</v>
      </c>
      <c r="D154" s="15" t="str">
        <f t="shared" si="10"/>
        <v>Thu 5/30</v>
      </c>
      <c r="E154" s="112"/>
      <c r="F154" s="115"/>
      <c r="G154" s="115"/>
      <c r="H154" s="115"/>
      <c r="I154" s="115"/>
      <c r="J154" s="117"/>
    </row>
    <row r="155" spans="1:10" x14ac:dyDescent="0.2">
      <c r="A155" s="4">
        <f t="shared" si="11"/>
        <v>153</v>
      </c>
      <c r="B155" s="16">
        <f t="shared" si="8"/>
        <v>22</v>
      </c>
      <c r="C155" s="18">
        <f t="shared" si="9"/>
        <v>43616</v>
      </c>
      <c r="D155" s="15" t="str">
        <f t="shared" si="10"/>
        <v>Fri 5/31</v>
      </c>
      <c r="E155" s="112"/>
      <c r="F155" s="115"/>
      <c r="G155" s="115"/>
      <c r="H155" s="115"/>
      <c r="I155" s="115"/>
      <c r="J155" s="117"/>
    </row>
    <row r="156" spans="1:10" x14ac:dyDescent="0.2">
      <c r="A156" s="5">
        <f t="shared" si="11"/>
        <v>154</v>
      </c>
      <c r="B156" s="22">
        <f t="shared" si="8"/>
        <v>22</v>
      </c>
      <c r="C156" s="23">
        <f t="shared" si="9"/>
        <v>43617</v>
      </c>
      <c r="D156" s="24" t="str">
        <f t="shared" si="10"/>
        <v>Sat 6/1</v>
      </c>
      <c r="E156" s="119"/>
      <c r="F156" s="124"/>
      <c r="G156" s="124"/>
      <c r="H156" s="124"/>
      <c r="I156" s="124"/>
      <c r="J156" s="125"/>
    </row>
    <row r="157" spans="1:10" x14ac:dyDescent="0.2">
      <c r="A157" s="2">
        <f t="shared" si="11"/>
        <v>155</v>
      </c>
      <c r="B157" s="19">
        <f t="shared" si="8"/>
        <v>23</v>
      </c>
      <c r="C157" s="20">
        <f t="shared" si="9"/>
        <v>43618</v>
      </c>
      <c r="D157" s="21" t="str">
        <f t="shared" si="10"/>
        <v>Sun 6/2</v>
      </c>
      <c r="E157" s="109"/>
      <c r="F157" s="126"/>
      <c r="G157" s="126"/>
      <c r="H157" s="126"/>
      <c r="I157" s="126"/>
      <c r="J157" s="127"/>
    </row>
    <row r="158" spans="1:10" x14ac:dyDescent="0.2">
      <c r="A158" s="4">
        <f t="shared" si="11"/>
        <v>156</v>
      </c>
      <c r="B158" s="16">
        <f t="shared" si="8"/>
        <v>23</v>
      </c>
      <c r="C158" s="18">
        <f t="shared" si="9"/>
        <v>43619</v>
      </c>
      <c r="D158" s="15" t="str">
        <f t="shared" si="10"/>
        <v>Mon 6/3</v>
      </c>
      <c r="E158" s="112"/>
      <c r="F158" s="115"/>
      <c r="G158" s="115"/>
      <c r="H158" s="115"/>
      <c r="I158" s="115"/>
      <c r="J158" s="117"/>
    </row>
    <row r="159" spans="1:10" x14ac:dyDescent="0.2">
      <c r="A159" s="4">
        <f t="shared" si="11"/>
        <v>157</v>
      </c>
      <c r="B159" s="16">
        <f t="shared" si="8"/>
        <v>23</v>
      </c>
      <c r="C159" s="18">
        <f t="shared" si="9"/>
        <v>43620</v>
      </c>
      <c r="D159" s="15" t="str">
        <f t="shared" si="10"/>
        <v>Tue 6/4</v>
      </c>
      <c r="E159" s="112"/>
      <c r="F159" s="115"/>
      <c r="G159" s="115"/>
      <c r="H159" s="115"/>
      <c r="I159" s="115"/>
      <c r="J159" s="117"/>
    </row>
    <row r="160" spans="1:10" x14ac:dyDescent="0.2">
      <c r="A160" s="4">
        <f t="shared" si="11"/>
        <v>158</v>
      </c>
      <c r="B160" s="16">
        <f t="shared" si="8"/>
        <v>23</v>
      </c>
      <c r="C160" s="18">
        <f t="shared" si="9"/>
        <v>43621</v>
      </c>
      <c r="D160" s="15" t="str">
        <f t="shared" si="10"/>
        <v>Wed 6/5</v>
      </c>
      <c r="E160" s="112"/>
      <c r="F160" s="115"/>
      <c r="G160" s="115"/>
      <c r="H160" s="115"/>
      <c r="I160" s="115"/>
      <c r="J160" s="117"/>
    </row>
    <row r="161" spans="1:10" x14ac:dyDescent="0.2">
      <c r="A161" s="4">
        <f t="shared" si="11"/>
        <v>159</v>
      </c>
      <c r="B161" s="16">
        <f t="shared" si="8"/>
        <v>23</v>
      </c>
      <c r="C161" s="18">
        <f t="shared" si="9"/>
        <v>43622</v>
      </c>
      <c r="D161" s="15" t="str">
        <f t="shared" si="10"/>
        <v>Thu 6/6</v>
      </c>
      <c r="E161" s="112"/>
      <c r="F161" s="115"/>
      <c r="G161" s="115"/>
      <c r="H161" s="115"/>
      <c r="I161" s="115"/>
      <c r="J161" s="117"/>
    </row>
    <row r="162" spans="1:10" x14ac:dyDescent="0.2">
      <c r="A162" s="4">
        <f t="shared" si="11"/>
        <v>160</v>
      </c>
      <c r="B162" s="16">
        <f t="shared" si="8"/>
        <v>23</v>
      </c>
      <c r="C162" s="18">
        <f t="shared" si="9"/>
        <v>43623</v>
      </c>
      <c r="D162" s="15" t="str">
        <f t="shared" si="10"/>
        <v>Fri 6/7</v>
      </c>
      <c r="E162" s="112"/>
      <c r="F162" s="115"/>
      <c r="G162" s="115"/>
      <c r="H162" s="115"/>
      <c r="I162" s="115"/>
      <c r="J162" s="117"/>
    </row>
    <row r="163" spans="1:10" x14ac:dyDescent="0.2">
      <c r="A163" s="5">
        <f t="shared" si="11"/>
        <v>161</v>
      </c>
      <c r="B163" s="22">
        <f t="shared" si="8"/>
        <v>23</v>
      </c>
      <c r="C163" s="23">
        <f t="shared" si="9"/>
        <v>43624</v>
      </c>
      <c r="D163" s="24" t="str">
        <f t="shared" si="10"/>
        <v>Sat 6/8</v>
      </c>
      <c r="E163" s="119"/>
      <c r="F163" s="124"/>
      <c r="G163" s="124"/>
      <c r="H163" s="124"/>
      <c r="I163" s="124"/>
      <c r="J163" s="125"/>
    </row>
    <row r="164" spans="1:10" x14ac:dyDescent="0.2">
      <c r="A164" s="2">
        <f t="shared" si="11"/>
        <v>162</v>
      </c>
      <c r="B164" s="19">
        <f t="shared" si="8"/>
        <v>24</v>
      </c>
      <c r="C164" s="20">
        <f t="shared" si="9"/>
        <v>43625</v>
      </c>
      <c r="D164" s="21" t="str">
        <f t="shared" si="10"/>
        <v>Sun 6/9</v>
      </c>
      <c r="E164" s="109"/>
      <c r="F164" s="126"/>
      <c r="G164" s="126"/>
      <c r="H164" s="126"/>
      <c r="I164" s="126"/>
      <c r="J164" s="127"/>
    </row>
    <row r="165" spans="1:10" x14ac:dyDescent="0.2">
      <c r="A165" s="4">
        <f t="shared" si="11"/>
        <v>163</v>
      </c>
      <c r="B165" s="16">
        <f t="shared" si="8"/>
        <v>24</v>
      </c>
      <c r="C165" s="18">
        <f t="shared" si="9"/>
        <v>43626</v>
      </c>
      <c r="D165" s="15" t="str">
        <f t="shared" si="10"/>
        <v>Mon 6/10</v>
      </c>
      <c r="E165" s="112"/>
      <c r="F165" s="115"/>
      <c r="G165" s="115"/>
      <c r="H165" s="115"/>
      <c r="I165" s="115"/>
      <c r="J165" s="117"/>
    </row>
    <row r="166" spans="1:10" x14ac:dyDescent="0.2">
      <c r="A166" s="4">
        <f t="shared" si="11"/>
        <v>164</v>
      </c>
      <c r="B166" s="16">
        <f t="shared" si="8"/>
        <v>24</v>
      </c>
      <c r="C166" s="18">
        <f t="shared" si="9"/>
        <v>43627</v>
      </c>
      <c r="D166" s="15" t="str">
        <f t="shared" si="10"/>
        <v>Tue 6/11</v>
      </c>
      <c r="E166" s="112"/>
      <c r="F166" s="115"/>
      <c r="G166" s="115"/>
      <c r="H166" s="115"/>
      <c r="I166" s="115"/>
      <c r="J166" s="117"/>
    </row>
    <row r="167" spans="1:10" x14ac:dyDescent="0.2">
      <c r="A167" s="4">
        <f t="shared" si="11"/>
        <v>165</v>
      </c>
      <c r="B167" s="16">
        <f t="shared" si="8"/>
        <v>24</v>
      </c>
      <c r="C167" s="18">
        <f t="shared" si="9"/>
        <v>43628</v>
      </c>
      <c r="D167" s="15" t="str">
        <f t="shared" si="10"/>
        <v>Wed 6/12</v>
      </c>
      <c r="E167" s="112"/>
      <c r="F167" s="115"/>
      <c r="G167" s="115"/>
      <c r="H167" s="115"/>
      <c r="I167" s="115"/>
      <c r="J167" s="117"/>
    </row>
    <row r="168" spans="1:10" x14ac:dyDescent="0.2">
      <c r="A168" s="4">
        <f t="shared" si="11"/>
        <v>166</v>
      </c>
      <c r="B168" s="16">
        <f t="shared" si="8"/>
        <v>24</v>
      </c>
      <c r="C168" s="18">
        <f t="shared" si="9"/>
        <v>43629</v>
      </c>
      <c r="D168" s="15" t="str">
        <f t="shared" si="10"/>
        <v>Thu 6/13</v>
      </c>
      <c r="E168" s="112"/>
      <c r="F168" s="115"/>
      <c r="G168" s="115"/>
      <c r="H168" s="115"/>
      <c r="I168" s="115"/>
      <c r="J168" s="117"/>
    </row>
    <row r="169" spans="1:10" x14ac:dyDescent="0.2">
      <c r="A169" s="4">
        <f t="shared" si="11"/>
        <v>167</v>
      </c>
      <c r="B169" s="16">
        <f t="shared" si="8"/>
        <v>24</v>
      </c>
      <c r="C169" s="18">
        <f t="shared" si="9"/>
        <v>43630</v>
      </c>
      <c r="D169" s="15" t="str">
        <f t="shared" si="10"/>
        <v>Fri 6/14</v>
      </c>
      <c r="E169" s="112"/>
      <c r="F169" s="115"/>
      <c r="G169" s="115"/>
      <c r="H169" s="115"/>
      <c r="I169" s="115"/>
      <c r="J169" s="117"/>
    </row>
    <row r="170" spans="1:10" x14ac:dyDescent="0.2">
      <c r="A170" s="5">
        <f t="shared" si="11"/>
        <v>168</v>
      </c>
      <c r="B170" s="22">
        <f t="shared" si="8"/>
        <v>24</v>
      </c>
      <c r="C170" s="23">
        <f t="shared" si="9"/>
        <v>43631</v>
      </c>
      <c r="D170" s="24" t="str">
        <f t="shared" si="10"/>
        <v>Sat 6/15</v>
      </c>
      <c r="E170" s="119"/>
      <c r="F170" s="124"/>
      <c r="G170" s="124"/>
      <c r="H170" s="124"/>
      <c r="I170" s="124"/>
      <c r="J170" s="125"/>
    </row>
    <row r="171" spans="1:10" x14ac:dyDescent="0.2">
      <c r="A171" s="2">
        <f t="shared" si="11"/>
        <v>169</v>
      </c>
      <c r="B171" s="19">
        <f t="shared" si="8"/>
        <v>25</v>
      </c>
      <c r="C171" s="20">
        <f t="shared" si="9"/>
        <v>43632</v>
      </c>
      <c r="D171" s="21" t="str">
        <f t="shared" si="10"/>
        <v>Sun 6/16</v>
      </c>
      <c r="E171" s="109"/>
      <c r="F171" s="126"/>
      <c r="G171" s="126"/>
      <c r="H171" s="126"/>
      <c r="I171" s="126"/>
      <c r="J171" s="127"/>
    </row>
    <row r="172" spans="1:10" x14ac:dyDescent="0.2">
      <c r="A172" s="4">
        <f t="shared" si="11"/>
        <v>170</v>
      </c>
      <c r="B172" s="16">
        <f t="shared" si="8"/>
        <v>25</v>
      </c>
      <c r="C172" s="18">
        <f t="shared" si="9"/>
        <v>43633</v>
      </c>
      <c r="D172" s="15" t="str">
        <f t="shared" si="10"/>
        <v>Mon 6/17</v>
      </c>
      <c r="E172" s="112"/>
      <c r="F172" s="115"/>
      <c r="G172" s="115"/>
      <c r="H172" s="115"/>
      <c r="I172" s="115"/>
      <c r="J172" s="117"/>
    </row>
    <row r="173" spans="1:10" x14ac:dyDescent="0.2">
      <c r="A173" s="4">
        <f t="shared" si="11"/>
        <v>171</v>
      </c>
      <c r="B173" s="16">
        <f t="shared" si="8"/>
        <v>25</v>
      </c>
      <c r="C173" s="18">
        <f t="shared" si="9"/>
        <v>43634</v>
      </c>
      <c r="D173" s="15" t="str">
        <f t="shared" si="10"/>
        <v>Tue 6/18</v>
      </c>
      <c r="E173" s="112"/>
      <c r="F173" s="115"/>
      <c r="G173" s="115"/>
      <c r="H173" s="115"/>
      <c r="I173" s="115"/>
      <c r="J173" s="117"/>
    </row>
    <row r="174" spans="1:10" x14ac:dyDescent="0.2">
      <c r="A174" s="4">
        <f t="shared" si="11"/>
        <v>172</v>
      </c>
      <c r="B174" s="16">
        <f t="shared" si="8"/>
        <v>25</v>
      </c>
      <c r="C174" s="18">
        <f t="shared" si="9"/>
        <v>43635</v>
      </c>
      <c r="D174" s="15" t="str">
        <f t="shared" si="10"/>
        <v>Wed 6/19</v>
      </c>
      <c r="E174" s="112"/>
      <c r="F174" s="115"/>
      <c r="G174" s="115"/>
      <c r="H174" s="115"/>
      <c r="I174" s="115"/>
      <c r="J174" s="117"/>
    </row>
    <row r="175" spans="1:10" x14ac:dyDescent="0.2">
      <c r="A175" s="4">
        <f t="shared" si="11"/>
        <v>173</v>
      </c>
      <c r="B175" s="16">
        <f t="shared" si="8"/>
        <v>25</v>
      </c>
      <c r="C175" s="18">
        <f t="shared" si="9"/>
        <v>43636</v>
      </c>
      <c r="D175" s="15" t="str">
        <f t="shared" si="10"/>
        <v>Thu 6/20</v>
      </c>
      <c r="E175" s="112"/>
      <c r="F175" s="115"/>
      <c r="G175" s="115"/>
      <c r="H175" s="115"/>
      <c r="I175" s="115"/>
      <c r="J175" s="117"/>
    </row>
    <row r="176" spans="1:10" x14ac:dyDescent="0.2">
      <c r="A176" s="4">
        <f t="shared" si="11"/>
        <v>174</v>
      </c>
      <c r="B176" s="16">
        <f t="shared" si="8"/>
        <v>25</v>
      </c>
      <c r="C176" s="18">
        <f t="shared" si="9"/>
        <v>43637</v>
      </c>
      <c r="D176" s="15" t="str">
        <f t="shared" si="10"/>
        <v>Fri 6/21</v>
      </c>
      <c r="E176" s="112"/>
      <c r="F176" s="115"/>
      <c r="G176" s="115"/>
      <c r="H176" s="115"/>
      <c r="I176" s="115"/>
      <c r="J176" s="117"/>
    </row>
    <row r="177" spans="1:10" x14ac:dyDescent="0.2">
      <c r="A177" s="5">
        <f t="shared" si="11"/>
        <v>175</v>
      </c>
      <c r="B177" s="22">
        <f t="shared" si="8"/>
        <v>25</v>
      </c>
      <c r="C177" s="23">
        <f t="shared" si="9"/>
        <v>43638</v>
      </c>
      <c r="D177" s="24" t="str">
        <f t="shared" si="10"/>
        <v>Sat 6/22</v>
      </c>
      <c r="E177" s="119"/>
      <c r="F177" s="124"/>
      <c r="G177" s="124"/>
      <c r="H177" s="124"/>
      <c r="I177" s="124"/>
      <c r="J177" s="125"/>
    </row>
    <row r="178" spans="1:10" x14ac:dyDescent="0.2">
      <c r="A178" s="2">
        <f t="shared" si="11"/>
        <v>176</v>
      </c>
      <c r="B178" s="19">
        <f t="shared" si="8"/>
        <v>26</v>
      </c>
      <c r="C178" s="20">
        <f t="shared" si="9"/>
        <v>43639</v>
      </c>
      <c r="D178" s="21" t="str">
        <f t="shared" si="10"/>
        <v>Sun 6/23</v>
      </c>
      <c r="E178" s="109"/>
      <c r="F178" s="126"/>
      <c r="G178" s="126"/>
      <c r="H178" s="126"/>
      <c r="I178" s="126"/>
      <c r="J178" s="127"/>
    </row>
    <row r="179" spans="1:10" x14ac:dyDescent="0.2">
      <c r="A179" s="4">
        <f t="shared" si="11"/>
        <v>177</v>
      </c>
      <c r="B179" s="16">
        <f t="shared" si="8"/>
        <v>26</v>
      </c>
      <c r="C179" s="18">
        <f t="shared" si="9"/>
        <v>43640</v>
      </c>
      <c r="D179" s="15" t="str">
        <f t="shared" si="10"/>
        <v>Mon 6/24</v>
      </c>
      <c r="E179" s="112"/>
      <c r="F179" s="115"/>
      <c r="G179" s="115"/>
      <c r="H179" s="115"/>
      <c r="I179" s="115"/>
      <c r="J179" s="117"/>
    </row>
    <row r="180" spans="1:10" x14ac:dyDescent="0.2">
      <c r="A180" s="4">
        <f t="shared" si="11"/>
        <v>178</v>
      </c>
      <c r="B180" s="16">
        <f t="shared" si="8"/>
        <v>26</v>
      </c>
      <c r="C180" s="18">
        <f t="shared" si="9"/>
        <v>43641</v>
      </c>
      <c r="D180" s="15" t="str">
        <f t="shared" si="10"/>
        <v>Tue 6/25</v>
      </c>
      <c r="E180" s="112"/>
      <c r="F180" s="115"/>
      <c r="G180" s="115"/>
      <c r="H180" s="115"/>
      <c r="I180" s="115"/>
      <c r="J180" s="117"/>
    </row>
    <row r="181" spans="1:10" x14ac:dyDescent="0.2">
      <c r="A181" s="4">
        <f t="shared" si="11"/>
        <v>179</v>
      </c>
      <c r="B181" s="16">
        <f t="shared" si="8"/>
        <v>26</v>
      </c>
      <c r="C181" s="18">
        <f t="shared" si="9"/>
        <v>43642</v>
      </c>
      <c r="D181" s="15" t="str">
        <f t="shared" si="10"/>
        <v>Wed 6/26</v>
      </c>
      <c r="E181" s="112"/>
      <c r="F181" s="115"/>
      <c r="G181" s="115"/>
      <c r="H181" s="115"/>
      <c r="I181" s="115"/>
      <c r="J181" s="117"/>
    </row>
    <row r="182" spans="1:10" x14ac:dyDescent="0.2">
      <c r="A182" s="4">
        <f t="shared" si="11"/>
        <v>180</v>
      </c>
      <c r="B182" s="16">
        <f t="shared" si="8"/>
        <v>26</v>
      </c>
      <c r="C182" s="18">
        <f t="shared" si="9"/>
        <v>43643</v>
      </c>
      <c r="D182" s="15" t="str">
        <f t="shared" si="10"/>
        <v>Thu 6/27</v>
      </c>
      <c r="E182" s="112"/>
      <c r="F182" s="115"/>
      <c r="G182" s="115"/>
      <c r="H182" s="115"/>
      <c r="I182" s="115"/>
      <c r="J182" s="117"/>
    </row>
    <row r="183" spans="1:10" x14ac:dyDescent="0.2">
      <c r="A183" s="4">
        <f t="shared" si="11"/>
        <v>181</v>
      </c>
      <c r="B183" s="16">
        <f t="shared" si="8"/>
        <v>26</v>
      </c>
      <c r="C183" s="18">
        <f t="shared" si="9"/>
        <v>43644</v>
      </c>
      <c r="D183" s="15" t="str">
        <f t="shared" si="10"/>
        <v>Fri 6/28</v>
      </c>
      <c r="E183" s="112"/>
      <c r="F183" s="115"/>
      <c r="G183" s="115"/>
      <c r="H183" s="115"/>
      <c r="I183" s="115"/>
      <c r="J183" s="117"/>
    </row>
    <row r="184" spans="1:10" x14ac:dyDescent="0.2">
      <c r="A184" s="5">
        <f t="shared" si="11"/>
        <v>182</v>
      </c>
      <c r="B184" s="22">
        <f t="shared" si="8"/>
        <v>26</v>
      </c>
      <c r="C184" s="23">
        <f t="shared" si="9"/>
        <v>43645</v>
      </c>
      <c r="D184" s="24" t="str">
        <f t="shared" si="10"/>
        <v>Sat 6/29</v>
      </c>
      <c r="E184" s="119"/>
      <c r="F184" s="124"/>
      <c r="G184" s="124"/>
      <c r="H184" s="124"/>
      <c r="I184" s="124"/>
      <c r="J184" s="125"/>
    </row>
    <row r="185" spans="1:10" x14ac:dyDescent="0.2">
      <c r="A185" s="2">
        <f t="shared" si="11"/>
        <v>183</v>
      </c>
      <c r="B185" s="19">
        <f t="shared" si="8"/>
        <v>27</v>
      </c>
      <c r="C185" s="20">
        <f t="shared" si="9"/>
        <v>43646</v>
      </c>
      <c r="D185" s="21" t="str">
        <f t="shared" si="10"/>
        <v>Sun 6/30</v>
      </c>
      <c r="E185" s="109"/>
      <c r="F185" s="126"/>
      <c r="G185" s="126"/>
      <c r="H185" s="126"/>
      <c r="I185" s="126"/>
      <c r="J185" s="127"/>
    </row>
    <row r="186" spans="1:10" x14ac:dyDescent="0.2">
      <c r="A186" s="4">
        <f t="shared" si="11"/>
        <v>184</v>
      </c>
      <c r="B186" s="16">
        <f t="shared" si="8"/>
        <v>27</v>
      </c>
      <c r="C186" s="18">
        <f t="shared" si="9"/>
        <v>43647</v>
      </c>
      <c r="D186" s="15" t="str">
        <f t="shared" si="10"/>
        <v>Mon 7/1</v>
      </c>
      <c r="E186" s="112"/>
      <c r="F186" s="115"/>
      <c r="G186" s="115"/>
      <c r="H186" s="115"/>
      <c r="I186" s="115"/>
      <c r="J186" s="117"/>
    </row>
    <row r="187" spans="1:10" x14ac:dyDescent="0.2">
      <c r="A187" s="4">
        <f t="shared" si="11"/>
        <v>185</v>
      </c>
      <c r="B187" s="16">
        <f t="shared" si="8"/>
        <v>27</v>
      </c>
      <c r="C187" s="18">
        <f t="shared" si="9"/>
        <v>43648</v>
      </c>
      <c r="D187" s="15" t="str">
        <f t="shared" si="10"/>
        <v>Tue 7/2</v>
      </c>
      <c r="E187" s="112"/>
      <c r="F187" s="115"/>
      <c r="G187" s="115"/>
      <c r="H187" s="115"/>
      <c r="I187" s="115"/>
      <c r="J187" s="117"/>
    </row>
    <row r="188" spans="1:10" x14ac:dyDescent="0.2">
      <c r="A188" s="4">
        <f t="shared" si="11"/>
        <v>186</v>
      </c>
      <c r="B188" s="16">
        <f t="shared" si="8"/>
        <v>27</v>
      </c>
      <c r="C188" s="18">
        <f t="shared" si="9"/>
        <v>43649</v>
      </c>
      <c r="D188" s="15" t="str">
        <f t="shared" si="10"/>
        <v>Wed 7/3</v>
      </c>
      <c r="E188" s="112"/>
      <c r="F188" s="115"/>
      <c r="G188" s="115"/>
      <c r="H188" s="115"/>
      <c r="I188" s="115"/>
      <c r="J188" s="117"/>
    </row>
    <row r="189" spans="1:10" x14ac:dyDescent="0.2">
      <c r="A189" s="4">
        <f t="shared" si="11"/>
        <v>187</v>
      </c>
      <c r="B189" s="16">
        <f t="shared" si="8"/>
        <v>27</v>
      </c>
      <c r="C189" s="18">
        <f t="shared" si="9"/>
        <v>43650</v>
      </c>
      <c r="D189" s="15" t="str">
        <f t="shared" si="10"/>
        <v>Thu 7/4</v>
      </c>
      <c r="E189" s="112"/>
      <c r="F189" s="115"/>
      <c r="G189" s="115"/>
      <c r="H189" s="115"/>
      <c r="I189" s="115"/>
      <c r="J189" s="117"/>
    </row>
    <row r="190" spans="1:10" x14ac:dyDescent="0.2">
      <c r="A190" s="4">
        <f t="shared" si="11"/>
        <v>188</v>
      </c>
      <c r="B190" s="16">
        <f t="shared" si="8"/>
        <v>27</v>
      </c>
      <c r="C190" s="18">
        <f t="shared" si="9"/>
        <v>43651</v>
      </c>
      <c r="D190" s="15" t="str">
        <f t="shared" si="10"/>
        <v>Fri 7/5</v>
      </c>
      <c r="E190" s="112"/>
      <c r="F190" s="115"/>
      <c r="G190" s="115"/>
      <c r="H190" s="115"/>
      <c r="I190" s="115"/>
      <c r="J190" s="117"/>
    </row>
    <row r="191" spans="1:10" x14ac:dyDescent="0.2">
      <c r="A191" s="5">
        <f t="shared" si="11"/>
        <v>189</v>
      </c>
      <c r="B191" s="22">
        <f t="shared" si="8"/>
        <v>27</v>
      </c>
      <c r="C191" s="23">
        <f t="shared" si="9"/>
        <v>43652</v>
      </c>
      <c r="D191" s="24" t="str">
        <f t="shared" si="10"/>
        <v>Sat 7/6</v>
      </c>
      <c r="E191" s="119"/>
      <c r="F191" s="124"/>
      <c r="G191" s="124"/>
      <c r="H191" s="124"/>
      <c r="I191" s="124"/>
      <c r="J191" s="125"/>
    </row>
    <row r="192" spans="1:10" x14ac:dyDescent="0.2">
      <c r="A192" s="2">
        <f t="shared" si="11"/>
        <v>190</v>
      </c>
      <c r="B192" s="19">
        <f t="shared" si="8"/>
        <v>28</v>
      </c>
      <c r="C192" s="20">
        <f t="shared" si="9"/>
        <v>43653</v>
      </c>
      <c r="D192" s="21" t="str">
        <f t="shared" si="10"/>
        <v>Sun 7/7</v>
      </c>
      <c r="E192" s="109"/>
      <c r="F192" s="126"/>
      <c r="G192" s="126"/>
      <c r="H192" s="126"/>
      <c r="I192" s="126"/>
      <c r="J192" s="127"/>
    </row>
    <row r="193" spans="1:10" x14ac:dyDescent="0.2">
      <c r="A193" s="4">
        <f t="shared" si="11"/>
        <v>191</v>
      </c>
      <c r="B193" s="16">
        <f t="shared" si="8"/>
        <v>28</v>
      </c>
      <c r="C193" s="18">
        <f t="shared" si="9"/>
        <v>43654</v>
      </c>
      <c r="D193" s="15" t="str">
        <f t="shared" si="10"/>
        <v>Mon 7/8</v>
      </c>
      <c r="E193" s="112"/>
      <c r="F193" s="115"/>
      <c r="G193" s="115"/>
      <c r="H193" s="115"/>
      <c r="I193" s="115"/>
      <c r="J193" s="117"/>
    </row>
    <row r="194" spans="1:10" x14ac:dyDescent="0.2">
      <c r="A194" s="4">
        <f t="shared" si="11"/>
        <v>192</v>
      </c>
      <c r="B194" s="16">
        <f t="shared" si="8"/>
        <v>28</v>
      </c>
      <c r="C194" s="18">
        <f t="shared" si="9"/>
        <v>43655</v>
      </c>
      <c r="D194" s="15" t="str">
        <f t="shared" si="10"/>
        <v>Tue 7/9</v>
      </c>
      <c r="E194" s="112"/>
      <c r="F194" s="115"/>
      <c r="G194" s="115"/>
      <c r="H194" s="115"/>
      <c r="I194" s="115"/>
      <c r="J194" s="117"/>
    </row>
    <row r="195" spans="1:10" x14ac:dyDescent="0.2">
      <c r="A195" s="4">
        <f t="shared" si="11"/>
        <v>193</v>
      </c>
      <c r="B195" s="16">
        <f t="shared" si="8"/>
        <v>28</v>
      </c>
      <c r="C195" s="18">
        <f t="shared" si="9"/>
        <v>43656</v>
      </c>
      <c r="D195" s="15" t="str">
        <f t="shared" si="10"/>
        <v>Wed 7/10</v>
      </c>
      <c r="E195" s="112"/>
      <c r="F195" s="115"/>
      <c r="G195" s="115"/>
      <c r="H195" s="115"/>
      <c r="I195" s="115"/>
      <c r="J195" s="117"/>
    </row>
    <row r="196" spans="1:10" x14ac:dyDescent="0.2">
      <c r="A196" s="4">
        <f t="shared" si="11"/>
        <v>194</v>
      </c>
      <c r="B196" s="16">
        <f t="shared" ref="B196:B259" si="12">IF((WEEKNUM(C196)&gt;52),"1",WEEKNUM(C196))</f>
        <v>28</v>
      </c>
      <c r="C196" s="18">
        <f t="shared" ref="C196:C259" si="13">DATE($A$2,1,1) - WEEKDAY(DATE($A$2,1,1),1) + (A196-1) + 1</f>
        <v>43657</v>
      </c>
      <c r="D196" s="15" t="str">
        <f t="shared" ref="D196:D259" si="14">TEXT((C196),"ddd m/d")</f>
        <v>Thu 7/11</v>
      </c>
      <c r="E196" s="112"/>
      <c r="F196" s="115"/>
      <c r="G196" s="115"/>
      <c r="H196" s="115"/>
      <c r="I196" s="115"/>
      <c r="J196" s="117"/>
    </row>
    <row r="197" spans="1:10" x14ac:dyDescent="0.2">
      <c r="A197" s="4">
        <f t="shared" ref="A197:A260" si="15">A196+1</f>
        <v>195</v>
      </c>
      <c r="B197" s="16">
        <f t="shared" si="12"/>
        <v>28</v>
      </c>
      <c r="C197" s="18">
        <f t="shared" si="13"/>
        <v>43658</v>
      </c>
      <c r="D197" s="15" t="str">
        <f t="shared" si="14"/>
        <v>Fri 7/12</v>
      </c>
      <c r="E197" s="112"/>
      <c r="F197" s="115"/>
      <c r="G197" s="115"/>
      <c r="H197" s="115"/>
      <c r="I197" s="115"/>
      <c r="J197" s="117"/>
    </row>
    <row r="198" spans="1:10" x14ac:dyDescent="0.2">
      <c r="A198" s="5">
        <f t="shared" si="15"/>
        <v>196</v>
      </c>
      <c r="B198" s="22">
        <f t="shared" si="12"/>
        <v>28</v>
      </c>
      <c r="C198" s="23">
        <f t="shared" si="13"/>
        <v>43659</v>
      </c>
      <c r="D198" s="24" t="str">
        <f t="shared" si="14"/>
        <v>Sat 7/13</v>
      </c>
      <c r="E198" s="119"/>
      <c r="F198" s="124"/>
      <c r="G198" s="124"/>
      <c r="H198" s="124"/>
      <c r="I198" s="124"/>
      <c r="J198" s="125"/>
    </row>
    <row r="199" spans="1:10" x14ac:dyDescent="0.2">
      <c r="A199" s="2">
        <f t="shared" si="15"/>
        <v>197</v>
      </c>
      <c r="B199" s="19">
        <f t="shared" si="12"/>
        <v>29</v>
      </c>
      <c r="C199" s="20">
        <f t="shared" si="13"/>
        <v>43660</v>
      </c>
      <c r="D199" s="21" t="str">
        <f t="shared" si="14"/>
        <v>Sun 7/14</v>
      </c>
      <c r="E199" s="109"/>
      <c r="F199" s="126"/>
      <c r="G199" s="126"/>
      <c r="H199" s="126"/>
      <c r="I199" s="126"/>
      <c r="J199" s="127"/>
    </row>
    <row r="200" spans="1:10" x14ac:dyDescent="0.2">
      <c r="A200" s="4">
        <f t="shared" si="15"/>
        <v>198</v>
      </c>
      <c r="B200" s="16">
        <f t="shared" si="12"/>
        <v>29</v>
      </c>
      <c r="C200" s="18">
        <f t="shared" si="13"/>
        <v>43661</v>
      </c>
      <c r="D200" s="15" t="str">
        <f t="shared" si="14"/>
        <v>Mon 7/15</v>
      </c>
      <c r="E200" s="112"/>
      <c r="F200" s="115"/>
      <c r="G200" s="115"/>
      <c r="H200" s="115"/>
      <c r="I200" s="115"/>
      <c r="J200" s="117"/>
    </row>
    <row r="201" spans="1:10" x14ac:dyDescent="0.2">
      <c r="A201" s="4">
        <f t="shared" si="15"/>
        <v>199</v>
      </c>
      <c r="B201" s="16">
        <f t="shared" si="12"/>
        <v>29</v>
      </c>
      <c r="C201" s="18">
        <f t="shared" si="13"/>
        <v>43662</v>
      </c>
      <c r="D201" s="15" t="str">
        <f t="shared" si="14"/>
        <v>Tue 7/16</v>
      </c>
      <c r="E201" s="112"/>
      <c r="F201" s="115"/>
      <c r="G201" s="115"/>
      <c r="H201" s="115"/>
      <c r="I201" s="115"/>
      <c r="J201" s="117"/>
    </row>
    <row r="202" spans="1:10" x14ac:dyDescent="0.2">
      <c r="A202" s="4">
        <f t="shared" si="15"/>
        <v>200</v>
      </c>
      <c r="B202" s="16">
        <f t="shared" si="12"/>
        <v>29</v>
      </c>
      <c r="C202" s="18">
        <f t="shared" si="13"/>
        <v>43663</v>
      </c>
      <c r="D202" s="15" t="str">
        <f t="shared" si="14"/>
        <v>Wed 7/17</v>
      </c>
      <c r="E202" s="112"/>
      <c r="F202" s="115"/>
      <c r="G202" s="115"/>
      <c r="H202" s="115"/>
      <c r="I202" s="115"/>
      <c r="J202" s="117"/>
    </row>
    <row r="203" spans="1:10" x14ac:dyDescent="0.2">
      <c r="A203" s="4">
        <f t="shared" si="15"/>
        <v>201</v>
      </c>
      <c r="B203" s="16">
        <f t="shared" si="12"/>
        <v>29</v>
      </c>
      <c r="C203" s="18">
        <f t="shared" si="13"/>
        <v>43664</v>
      </c>
      <c r="D203" s="15" t="str">
        <f t="shared" si="14"/>
        <v>Thu 7/18</v>
      </c>
      <c r="E203" s="112"/>
      <c r="F203" s="115"/>
      <c r="G203" s="115"/>
      <c r="H203" s="115"/>
      <c r="I203" s="115"/>
      <c r="J203" s="117"/>
    </row>
    <row r="204" spans="1:10" x14ac:dyDescent="0.2">
      <c r="A204" s="4">
        <f t="shared" si="15"/>
        <v>202</v>
      </c>
      <c r="B204" s="16">
        <f t="shared" si="12"/>
        <v>29</v>
      </c>
      <c r="C204" s="18">
        <f t="shared" si="13"/>
        <v>43665</v>
      </c>
      <c r="D204" s="15" t="str">
        <f t="shared" si="14"/>
        <v>Fri 7/19</v>
      </c>
      <c r="E204" s="112"/>
      <c r="F204" s="115"/>
      <c r="G204" s="115"/>
      <c r="H204" s="115"/>
      <c r="I204" s="115"/>
      <c r="J204" s="117"/>
    </row>
    <row r="205" spans="1:10" x14ac:dyDescent="0.2">
      <c r="A205" s="5">
        <f t="shared" si="15"/>
        <v>203</v>
      </c>
      <c r="B205" s="22">
        <f t="shared" si="12"/>
        <v>29</v>
      </c>
      <c r="C205" s="23">
        <f t="shared" si="13"/>
        <v>43666</v>
      </c>
      <c r="D205" s="24" t="str">
        <f t="shared" si="14"/>
        <v>Sat 7/20</v>
      </c>
      <c r="E205" s="119"/>
      <c r="F205" s="124"/>
      <c r="G205" s="124"/>
      <c r="H205" s="124"/>
      <c r="I205" s="124"/>
      <c r="J205" s="125"/>
    </row>
    <row r="206" spans="1:10" x14ac:dyDescent="0.2">
      <c r="A206" s="2">
        <f t="shared" si="15"/>
        <v>204</v>
      </c>
      <c r="B206" s="19">
        <f t="shared" si="12"/>
        <v>30</v>
      </c>
      <c r="C206" s="20">
        <f t="shared" si="13"/>
        <v>43667</v>
      </c>
      <c r="D206" s="21" t="str">
        <f t="shared" si="14"/>
        <v>Sun 7/21</v>
      </c>
      <c r="E206" s="109"/>
      <c r="F206" s="126"/>
      <c r="G206" s="126"/>
      <c r="H206" s="126"/>
      <c r="I206" s="126"/>
      <c r="J206" s="127"/>
    </row>
    <row r="207" spans="1:10" x14ac:dyDescent="0.2">
      <c r="A207" s="4">
        <f t="shared" si="15"/>
        <v>205</v>
      </c>
      <c r="B207" s="16">
        <f t="shared" si="12"/>
        <v>30</v>
      </c>
      <c r="C207" s="18">
        <f t="shared" si="13"/>
        <v>43668</v>
      </c>
      <c r="D207" s="15" t="str">
        <f t="shared" si="14"/>
        <v>Mon 7/22</v>
      </c>
      <c r="E207" s="112"/>
      <c r="F207" s="115"/>
      <c r="G207" s="115"/>
      <c r="H207" s="115"/>
      <c r="I207" s="115"/>
      <c r="J207" s="117"/>
    </row>
    <row r="208" spans="1:10" x14ac:dyDescent="0.2">
      <c r="A208" s="4">
        <f t="shared" si="15"/>
        <v>206</v>
      </c>
      <c r="B208" s="16">
        <f t="shared" si="12"/>
        <v>30</v>
      </c>
      <c r="C208" s="18">
        <f t="shared" si="13"/>
        <v>43669</v>
      </c>
      <c r="D208" s="15" t="str">
        <f t="shared" si="14"/>
        <v>Tue 7/23</v>
      </c>
      <c r="E208" s="112"/>
      <c r="F208" s="115"/>
      <c r="G208" s="115"/>
      <c r="H208" s="115"/>
      <c r="I208" s="115"/>
      <c r="J208" s="117"/>
    </row>
    <row r="209" spans="1:10" x14ac:dyDescent="0.2">
      <c r="A209" s="4">
        <f t="shared" si="15"/>
        <v>207</v>
      </c>
      <c r="B209" s="16">
        <f t="shared" si="12"/>
        <v>30</v>
      </c>
      <c r="C209" s="18">
        <f t="shared" si="13"/>
        <v>43670</v>
      </c>
      <c r="D209" s="15" t="str">
        <f t="shared" si="14"/>
        <v>Wed 7/24</v>
      </c>
      <c r="E209" s="112"/>
      <c r="F209" s="115"/>
      <c r="G209" s="115"/>
      <c r="H209" s="115"/>
      <c r="I209" s="115"/>
      <c r="J209" s="117"/>
    </row>
    <row r="210" spans="1:10" x14ac:dyDescent="0.2">
      <c r="A210" s="4">
        <f t="shared" si="15"/>
        <v>208</v>
      </c>
      <c r="B210" s="16">
        <f t="shared" si="12"/>
        <v>30</v>
      </c>
      <c r="C210" s="18">
        <f t="shared" si="13"/>
        <v>43671</v>
      </c>
      <c r="D210" s="15" t="str">
        <f t="shared" si="14"/>
        <v>Thu 7/25</v>
      </c>
      <c r="E210" s="112"/>
      <c r="F210" s="115"/>
      <c r="G210" s="115"/>
      <c r="H210" s="115"/>
      <c r="I210" s="115"/>
      <c r="J210" s="117"/>
    </row>
    <row r="211" spans="1:10" x14ac:dyDescent="0.2">
      <c r="A211" s="4">
        <f t="shared" si="15"/>
        <v>209</v>
      </c>
      <c r="B211" s="16">
        <f t="shared" si="12"/>
        <v>30</v>
      </c>
      <c r="C211" s="18">
        <f t="shared" si="13"/>
        <v>43672</v>
      </c>
      <c r="D211" s="15" t="str">
        <f t="shared" si="14"/>
        <v>Fri 7/26</v>
      </c>
      <c r="E211" s="112"/>
      <c r="F211" s="115"/>
      <c r="G211" s="115"/>
      <c r="H211" s="115"/>
      <c r="I211" s="115"/>
      <c r="J211" s="117"/>
    </row>
    <row r="212" spans="1:10" x14ac:dyDescent="0.2">
      <c r="A212" s="5">
        <f t="shared" si="15"/>
        <v>210</v>
      </c>
      <c r="B212" s="22">
        <f t="shared" si="12"/>
        <v>30</v>
      </c>
      <c r="C212" s="23">
        <f t="shared" si="13"/>
        <v>43673</v>
      </c>
      <c r="D212" s="24" t="str">
        <f t="shared" si="14"/>
        <v>Sat 7/27</v>
      </c>
      <c r="E212" s="119"/>
      <c r="F212" s="124"/>
      <c r="G212" s="124"/>
      <c r="H212" s="124"/>
      <c r="I212" s="124"/>
      <c r="J212" s="125"/>
    </row>
    <row r="213" spans="1:10" x14ac:dyDescent="0.2">
      <c r="A213" s="2">
        <f t="shared" si="15"/>
        <v>211</v>
      </c>
      <c r="B213" s="19">
        <f t="shared" si="12"/>
        <v>31</v>
      </c>
      <c r="C213" s="20">
        <f t="shared" si="13"/>
        <v>43674</v>
      </c>
      <c r="D213" s="21" t="str">
        <f t="shared" si="14"/>
        <v>Sun 7/28</v>
      </c>
      <c r="E213" s="109"/>
      <c r="F213" s="126"/>
      <c r="G213" s="126"/>
      <c r="H213" s="126"/>
      <c r="I213" s="126"/>
      <c r="J213" s="127"/>
    </row>
    <row r="214" spans="1:10" x14ac:dyDescent="0.2">
      <c r="A214" s="4">
        <f t="shared" si="15"/>
        <v>212</v>
      </c>
      <c r="B214" s="16">
        <f t="shared" si="12"/>
        <v>31</v>
      </c>
      <c r="C214" s="18">
        <f t="shared" si="13"/>
        <v>43675</v>
      </c>
      <c r="D214" s="15" t="str">
        <f t="shared" si="14"/>
        <v>Mon 7/29</v>
      </c>
      <c r="E214" s="112"/>
      <c r="F214" s="115"/>
      <c r="G214" s="115"/>
      <c r="H214" s="115"/>
      <c r="I214" s="115"/>
      <c r="J214" s="117"/>
    </row>
    <row r="215" spans="1:10" x14ac:dyDescent="0.2">
      <c r="A215" s="4">
        <f t="shared" si="15"/>
        <v>213</v>
      </c>
      <c r="B215" s="16">
        <f t="shared" si="12"/>
        <v>31</v>
      </c>
      <c r="C215" s="18">
        <f t="shared" si="13"/>
        <v>43676</v>
      </c>
      <c r="D215" s="15" t="str">
        <f t="shared" si="14"/>
        <v>Tue 7/30</v>
      </c>
      <c r="E215" s="112"/>
      <c r="F215" s="115"/>
      <c r="G215" s="115"/>
      <c r="H215" s="115"/>
      <c r="I215" s="115"/>
      <c r="J215" s="117"/>
    </row>
    <row r="216" spans="1:10" x14ac:dyDescent="0.2">
      <c r="A216" s="4">
        <f t="shared" si="15"/>
        <v>214</v>
      </c>
      <c r="B216" s="16">
        <f t="shared" si="12"/>
        <v>31</v>
      </c>
      <c r="C216" s="18">
        <f t="shared" si="13"/>
        <v>43677</v>
      </c>
      <c r="D216" s="15" t="str">
        <f t="shared" si="14"/>
        <v>Wed 7/31</v>
      </c>
      <c r="E216" s="112"/>
      <c r="F216" s="115"/>
      <c r="G216" s="115"/>
      <c r="H216" s="115"/>
      <c r="I216" s="115"/>
      <c r="J216" s="117"/>
    </row>
    <row r="217" spans="1:10" x14ac:dyDescent="0.2">
      <c r="A217" s="4">
        <f t="shared" si="15"/>
        <v>215</v>
      </c>
      <c r="B217" s="16">
        <f t="shared" si="12"/>
        <v>31</v>
      </c>
      <c r="C217" s="18">
        <f t="shared" si="13"/>
        <v>43678</v>
      </c>
      <c r="D217" s="15" t="str">
        <f t="shared" si="14"/>
        <v>Thu 8/1</v>
      </c>
      <c r="E217" s="112"/>
      <c r="F217" s="115"/>
      <c r="G217" s="115"/>
      <c r="H217" s="115"/>
      <c r="I217" s="115"/>
      <c r="J217" s="117"/>
    </row>
    <row r="218" spans="1:10" x14ac:dyDescent="0.2">
      <c r="A218" s="4">
        <f t="shared" si="15"/>
        <v>216</v>
      </c>
      <c r="B218" s="16">
        <f t="shared" si="12"/>
        <v>31</v>
      </c>
      <c r="C218" s="18">
        <f t="shared" si="13"/>
        <v>43679</v>
      </c>
      <c r="D218" s="15" t="str">
        <f t="shared" si="14"/>
        <v>Fri 8/2</v>
      </c>
      <c r="E218" s="112"/>
      <c r="F218" s="115"/>
      <c r="G218" s="115"/>
      <c r="H218" s="115"/>
      <c r="I218" s="115"/>
      <c r="J218" s="117"/>
    </row>
    <row r="219" spans="1:10" x14ac:dyDescent="0.2">
      <c r="A219" s="5">
        <f t="shared" si="15"/>
        <v>217</v>
      </c>
      <c r="B219" s="22">
        <f t="shared" si="12"/>
        <v>31</v>
      </c>
      <c r="C219" s="23">
        <f t="shared" si="13"/>
        <v>43680</v>
      </c>
      <c r="D219" s="24" t="str">
        <f t="shared" si="14"/>
        <v>Sat 8/3</v>
      </c>
      <c r="E219" s="119"/>
      <c r="F219" s="124"/>
      <c r="G219" s="124"/>
      <c r="H219" s="124"/>
      <c r="I219" s="124"/>
      <c r="J219" s="125"/>
    </row>
    <row r="220" spans="1:10" x14ac:dyDescent="0.2">
      <c r="A220" s="2">
        <f t="shared" si="15"/>
        <v>218</v>
      </c>
      <c r="B220" s="19">
        <f t="shared" si="12"/>
        <v>32</v>
      </c>
      <c r="C220" s="20">
        <f t="shared" si="13"/>
        <v>43681</v>
      </c>
      <c r="D220" s="21" t="str">
        <f t="shared" si="14"/>
        <v>Sun 8/4</v>
      </c>
      <c r="E220" s="109"/>
      <c r="F220" s="126"/>
      <c r="G220" s="126"/>
      <c r="H220" s="126"/>
      <c r="I220" s="126"/>
      <c r="J220" s="127"/>
    </row>
    <row r="221" spans="1:10" x14ac:dyDescent="0.2">
      <c r="A221" s="4">
        <f t="shared" si="15"/>
        <v>219</v>
      </c>
      <c r="B221" s="16">
        <f t="shared" si="12"/>
        <v>32</v>
      </c>
      <c r="C221" s="18">
        <f t="shared" si="13"/>
        <v>43682</v>
      </c>
      <c r="D221" s="15" t="str">
        <f t="shared" si="14"/>
        <v>Mon 8/5</v>
      </c>
      <c r="E221" s="112"/>
      <c r="F221" s="115"/>
      <c r="G221" s="115"/>
      <c r="H221" s="115"/>
      <c r="I221" s="115"/>
      <c r="J221" s="117"/>
    </row>
    <row r="222" spans="1:10" x14ac:dyDescent="0.2">
      <c r="A222" s="4">
        <f t="shared" si="15"/>
        <v>220</v>
      </c>
      <c r="B222" s="16">
        <f t="shared" si="12"/>
        <v>32</v>
      </c>
      <c r="C222" s="18">
        <f t="shared" si="13"/>
        <v>43683</v>
      </c>
      <c r="D222" s="15" t="str">
        <f t="shared" si="14"/>
        <v>Tue 8/6</v>
      </c>
      <c r="E222" s="112"/>
      <c r="F222" s="115"/>
      <c r="G222" s="115"/>
      <c r="H222" s="115"/>
      <c r="I222" s="115"/>
      <c r="J222" s="117"/>
    </row>
    <row r="223" spans="1:10" x14ac:dyDescent="0.2">
      <c r="A223" s="4">
        <f t="shared" si="15"/>
        <v>221</v>
      </c>
      <c r="B223" s="16">
        <f t="shared" si="12"/>
        <v>32</v>
      </c>
      <c r="C223" s="18">
        <f t="shared" si="13"/>
        <v>43684</v>
      </c>
      <c r="D223" s="15" t="str">
        <f t="shared" si="14"/>
        <v>Wed 8/7</v>
      </c>
      <c r="E223" s="112"/>
      <c r="F223" s="115"/>
      <c r="G223" s="115"/>
      <c r="H223" s="115"/>
      <c r="I223" s="115"/>
      <c r="J223" s="117"/>
    </row>
    <row r="224" spans="1:10" x14ac:dyDescent="0.2">
      <c r="A224" s="4">
        <f t="shared" si="15"/>
        <v>222</v>
      </c>
      <c r="B224" s="16">
        <f t="shared" si="12"/>
        <v>32</v>
      </c>
      <c r="C224" s="18">
        <f t="shared" si="13"/>
        <v>43685</v>
      </c>
      <c r="D224" s="15" t="str">
        <f t="shared" si="14"/>
        <v>Thu 8/8</v>
      </c>
      <c r="E224" s="112"/>
      <c r="F224" s="115"/>
      <c r="G224" s="115"/>
      <c r="H224" s="115"/>
      <c r="I224" s="115"/>
      <c r="J224" s="117"/>
    </row>
    <row r="225" spans="1:10" x14ac:dyDescent="0.2">
      <c r="A225" s="4">
        <f t="shared" si="15"/>
        <v>223</v>
      </c>
      <c r="B225" s="16">
        <f t="shared" si="12"/>
        <v>32</v>
      </c>
      <c r="C225" s="18">
        <f t="shared" si="13"/>
        <v>43686</v>
      </c>
      <c r="D225" s="15" t="str">
        <f t="shared" si="14"/>
        <v>Fri 8/9</v>
      </c>
      <c r="E225" s="112"/>
      <c r="F225" s="115"/>
      <c r="G225" s="115"/>
      <c r="H225" s="115"/>
      <c r="I225" s="115"/>
      <c r="J225" s="117"/>
    </row>
    <row r="226" spans="1:10" x14ac:dyDescent="0.2">
      <c r="A226" s="5">
        <f t="shared" si="15"/>
        <v>224</v>
      </c>
      <c r="B226" s="22">
        <f t="shared" si="12"/>
        <v>32</v>
      </c>
      <c r="C226" s="23">
        <f t="shared" si="13"/>
        <v>43687</v>
      </c>
      <c r="D226" s="24" t="str">
        <f t="shared" si="14"/>
        <v>Sat 8/10</v>
      </c>
      <c r="E226" s="119"/>
      <c r="F226" s="124"/>
      <c r="G226" s="124"/>
      <c r="H226" s="124"/>
      <c r="I226" s="124"/>
      <c r="J226" s="125"/>
    </row>
    <row r="227" spans="1:10" x14ac:dyDescent="0.2">
      <c r="A227" s="2">
        <f t="shared" si="15"/>
        <v>225</v>
      </c>
      <c r="B227" s="19">
        <f t="shared" si="12"/>
        <v>33</v>
      </c>
      <c r="C227" s="20">
        <f t="shared" si="13"/>
        <v>43688</v>
      </c>
      <c r="D227" s="21" t="str">
        <f t="shared" si="14"/>
        <v>Sun 8/11</v>
      </c>
      <c r="E227" s="109"/>
      <c r="F227" s="126"/>
      <c r="G227" s="126"/>
      <c r="H227" s="126"/>
      <c r="I227" s="126"/>
      <c r="J227" s="127"/>
    </row>
    <row r="228" spans="1:10" x14ac:dyDescent="0.2">
      <c r="A228" s="4">
        <f t="shared" si="15"/>
        <v>226</v>
      </c>
      <c r="B228" s="16">
        <f t="shared" si="12"/>
        <v>33</v>
      </c>
      <c r="C228" s="18">
        <f t="shared" si="13"/>
        <v>43689</v>
      </c>
      <c r="D228" s="15" t="str">
        <f t="shared" si="14"/>
        <v>Mon 8/12</v>
      </c>
      <c r="E228" s="112"/>
      <c r="F228" s="115"/>
      <c r="G228" s="115"/>
      <c r="H228" s="115"/>
      <c r="I228" s="115"/>
      <c r="J228" s="117"/>
    </row>
    <row r="229" spans="1:10" x14ac:dyDescent="0.2">
      <c r="A229" s="4">
        <f t="shared" si="15"/>
        <v>227</v>
      </c>
      <c r="B229" s="16">
        <f t="shared" si="12"/>
        <v>33</v>
      </c>
      <c r="C229" s="18">
        <f t="shared" si="13"/>
        <v>43690</v>
      </c>
      <c r="D229" s="15" t="str">
        <f t="shared" si="14"/>
        <v>Tue 8/13</v>
      </c>
      <c r="E229" s="112"/>
      <c r="F229" s="115"/>
      <c r="G229" s="115"/>
      <c r="H229" s="115"/>
      <c r="I229" s="115"/>
      <c r="J229" s="117"/>
    </row>
    <row r="230" spans="1:10" x14ac:dyDescent="0.2">
      <c r="A230" s="4">
        <f t="shared" si="15"/>
        <v>228</v>
      </c>
      <c r="B230" s="16">
        <f t="shared" si="12"/>
        <v>33</v>
      </c>
      <c r="C230" s="18">
        <f t="shared" si="13"/>
        <v>43691</v>
      </c>
      <c r="D230" s="15" t="str">
        <f t="shared" si="14"/>
        <v>Wed 8/14</v>
      </c>
      <c r="E230" s="112"/>
      <c r="F230" s="115"/>
      <c r="G230" s="115"/>
      <c r="H230" s="115"/>
      <c r="I230" s="115"/>
      <c r="J230" s="117"/>
    </row>
    <row r="231" spans="1:10" x14ac:dyDescent="0.2">
      <c r="A231" s="4">
        <f t="shared" si="15"/>
        <v>229</v>
      </c>
      <c r="B231" s="16">
        <f t="shared" si="12"/>
        <v>33</v>
      </c>
      <c r="C231" s="18">
        <f t="shared" si="13"/>
        <v>43692</v>
      </c>
      <c r="D231" s="15" t="str">
        <f t="shared" si="14"/>
        <v>Thu 8/15</v>
      </c>
      <c r="E231" s="112"/>
      <c r="F231" s="115"/>
      <c r="G231" s="115"/>
      <c r="H231" s="115"/>
      <c r="I231" s="115"/>
      <c r="J231" s="117"/>
    </row>
    <row r="232" spans="1:10" x14ac:dyDescent="0.2">
      <c r="A232" s="4">
        <f t="shared" si="15"/>
        <v>230</v>
      </c>
      <c r="B232" s="16">
        <f t="shared" si="12"/>
        <v>33</v>
      </c>
      <c r="C232" s="18">
        <f t="shared" si="13"/>
        <v>43693</v>
      </c>
      <c r="D232" s="15" t="str">
        <f t="shared" si="14"/>
        <v>Fri 8/16</v>
      </c>
      <c r="E232" s="112"/>
      <c r="F232" s="115"/>
      <c r="G232" s="115"/>
      <c r="H232" s="115"/>
      <c r="I232" s="115"/>
      <c r="J232" s="117"/>
    </row>
    <row r="233" spans="1:10" x14ac:dyDescent="0.2">
      <c r="A233" s="5">
        <f t="shared" si="15"/>
        <v>231</v>
      </c>
      <c r="B233" s="22">
        <f t="shared" si="12"/>
        <v>33</v>
      </c>
      <c r="C233" s="23">
        <f t="shared" si="13"/>
        <v>43694</v>
      </c>
      <c r="D233" s="24" t="str">
        <f t="shared" si="14"/>
        <v>Sat 8/17</v>
      </c>
      <c r="E233" s="119"/>
      <c r="F233" s="124"/>
      <c r="G233" s="124"/>
      <c r="H233" s="124"/>
      <c r="I233" s="124"/>
      <c r="J233" s="125"/>
    </row>
    <row r="234" spans="1:10" x14ac:dyDescent="0.2">
      <c r="A234" s="2">
        <f t="shared" si="15"/>
        <v>232</v>
      </c>
      <c r="B234" s="19">
        <f t="shared" si="12"/>
        <v>34</v>
      </c>
      <c r="C234" s="20">
        <f t="shared" si="13"/>
        <v>43695</v>
      </c>
      <c r="D234" s="21" t="str">
        <f t="shared" si="14"/>
        <v>Sun 8/18</v>
      </c>
      <c r="E234" s="109"/>
      <c r="F234" s="126"/>
      <c r="G234" s="126"/>
      <c r="H234" s="126"/>
      <c r="I234" s="126"/>
      <c r="J234" s="127"/>
    </row>
    <row r="235" spans="1:10" x14ac:dyDescent="0.2">
      <c r="A235" s="4">
        <f t="shared" si="15"/>
        <v>233</v>
      </c>
      <c r="B235" s="16">
        <f t="shared" si="12"/>
        <v>34</v>
      </c>
      <c r="C235" s="18">
        <f t="shared" si="13"/>
        <v>43696</v>
      </c>
      <c r="D235" s="15" t="str">
        <f t="shared" si="14"/>
        <v>Mon 8/19</v>
      </c>
      <c r="E235" s="112"/>
      <c r="F235" s="115"/>
      <c r="G235" s="115"/>
      <c r="H235" s="115"/>
      <c r="I235" s="115"/>
      <c r="J235" s="117"/>
    </row>
    <row r="236" spans="1:10" x14ac:dyDescent="0.2">
      <c r="A236" s="4">
        <f t="shared" si="15"/>
        <v>234</v>
      </c>
      <c r="B236" s="16">
        <f t="shared" si="12"/>
        <v>34</v>
      </c>
      <c r="C236" s="18">
        <f t="shared" si="13"/>
        <v>43697</v>
      </c>
      <c r="D236" s="15" t="str">
        <f t="shared" si="14"/>
        <v>Tue 8/20</v>
      </c>
      <c r="E236" s="112"/>
      <c r="F236" s="115"/>
      <c r="G236" s="115"/>
      <c r="H236" s="115"/>
      <c r="I236" s="115"/>
      <c r="J236" s="117"/>
    </row>
    <row r="237" spans="1:10" x14ac:dyDescent="0.2">
      <c r="A237" s="4">
        <f t="shared" si="15"/>
        <v>235</v>
      </c>
      <c r="B237" s="16">
        <f t="shared" si="12"/>
        <v>34</v>
      </c>
      <c r="C237" s="18">
        <f t="shared" si="13"/>
        <v>43698</v>
      </c>
      <c r="D237" s="15" t="str">
        <f t="shared" si="14"/>
        <v>Wed 8/21</v>
      </c>
      <c r="E237" s="112"/>
      <c r="F237" s="115"/>
      <c r="G237" s="115"/>
      <c r="H237" s="115"/>
      <c r="I237" s="115"/>
      <c r="J237" s="117"/>
    </row>
    <row r="238" spans="1:10" x14ac:dyDescent="0.2">
      <c r="A238" s="4">
        <f t="shared" si="15"/>
        <v>236</v>
      </c>
      <c r="B238" s="16">
        <f t="shared" si="12"/>
        <v>34</v>
      </c>
      <c r="C238" s="18">
        <f t="shared" si="13"/>
        <v>43699</v>
      </c>
      <c r="D238" s="15" t="str">
        <f t="shared" si="14"/>
        <v>Thu 8/22</v>
      </c>
      <c r="E238" s="112"/>
      <c r="F238" s="115"/>
      <c r="G238" s="115"/>
      <c r="H238" s="115"/>
      <c r="I238" s="115"/>
      <c r="J238" s="117"/>
    </row>
    <row r="239" spans="1:10" x14ac:dyDescent="0.2">
      <c r="A239" s="4">
        <f t="shared" si="15"/>
        <v>237</v>
      </c>
      <c r="B239" s="16">
        <f t="shared" si="12"/>
        <v>34</v>
      </c>
      <c r="C239" s="18">
        <f t="shared" si="13"/>
        <v>43700</v>
      </c>
      <c r="D239" s="15" t="str">
        <f t="shared" si="14"/>
        <v>Fri 8/23</v>
      </c>
      <c r="E239" s="112"/>
      <c r="F239" s="115"/>
      <c r="G239" s="115"/>
      <c r="H239" s="115"/>
      <c r="I239" s="115"/>
      <c r="J239" s="117"/>
    </row>
    <row r="240" spans="1:10" x14ac:dyDescent="0.2">
      <c r="A240" s="5">
        <f t="shared" si="15"/>
        <v>238</v>
      </c>
      <c r="B240" s="22">
        <f t="shared" si="12"/>
        <v>34</v>
      </c>
      <c r="C240" s="23">
        <f t="shared" si="13"/>
        <v>43701</v>
      </c>
      <c r="D240" s="24" t="str">
        <f t="shared" si="14"/>
        <v>Sat 8/24</v>
      </c>
      <c r="E240" s="119"/>
      <c r="F240" s="124"/>
      <c r="G240" s="124"/>
      <c r="H240" s="124"/>
      <c r="I240" s="124"/>
      <c r="J240" s="125"/>
    </row>
    <row r="241" spans="1:10" x14ac:dyDescent="0.2">
      <c r="A241" s="2">
        <f t="shared" si="15"/>
        <v>239</v>
      </c>
      <c r="B241" s="19">
        <f t="shared" si="12"/>
        <v>35</v>
      </c>
      <c r="C241" s="20">
        <f t="shared" si="13"/>
        <v>43702</v>
      </c>
      <c r="D241" s="21" t="str">
        <f t="shared" si="14"/>
        <v>Sun 8/25</v>
      </c>
      <c r="E241" s="109"/>
      <c r="F241" s="126"/>
      <c r="G241" s="126"/>
      <c r="H241" s="126"/>
      <c r="I241" s="126"/>
      <c r="J241" s="127"/>
    </row>
    <row r="242" spans="1:10" x14ac:dyDescent="0.2">
      <c r="A242" s="4">
        <f t="shared" si="15"/>
        <v>240</v>
      </c>
      <c r="B242" s="16">
        <f t="shared" si="12"/>
        <v>35</v>
      </c>
      <c r="C242" s="18">
        <f t="shared" si="13"/>
        <v>43703</v>
      </c>
      <c r="D242" s="15" t="str">
        <f t="shared" si="14"/>
        <v>Mon 8/26</v>
      </c>
      <c r="E242" s="112"/>
      <c r="F242" s="115"/>
      <c r="G242" s="115"/>
      <c r="H242" s="115"/>
      <c r="I242" s="115"/>
      <c r="J242" s="117"/>
    </row>
    <row r="243" spans="1:10" x14ac:dyDescent="0.2">
      <c r="A243" s="4">
        <f t="shared" si="15"/>
        <v>241</v>
      </c>
      <c r="B243" s="16">
        <f t="shared" si="12"/>
        <v>35</v>
      </c>
      <c r="C243" s="18">
        <f t="shared" si="13"/>
        <v>43704</v>
      </c>
      <c r="D243" s="15" t="str">
        <f t="shared" si="14"/>
        <v>Tue 8/27</v>
      </c>
      <c r="E243" s="112"/>
      <c r="F243" s="115"/>
      <c r="G243" s="115"/>
      <c r="H243" s="115"/>
      <c r="I243" s="115"/>
      <c r="J243" s="117"/>
    </row>
    <row r="244" spans="1:10" x14ac:dyDescent="0.2">
      <c r="A244" s="4">
        <f t="shared" si="15"/>
        <v>242</v>
      </c>
      <c r="B244" s="16">
        <f t="shared" si="12"/>
        <v>35</v>
      </c>
      <c r="C244" s="18">
        <f t="shared" si="13"/>
        <v>43705</v>
      </c>
      <c r="D244" s="15" t="str">
        <f t="shared" si="14"/>
        <v>Wed 8/28</v>
      </c>
      <c r="E244" s="112"/>
      <c r="F244" s="115"/>
      <c r="G244" s="115"/>
      <c r="H244" s="115"/>
      <c r="I244" s="115"/>
      <c r="J244" s="117"/>
    </row>
    <row r="245" spans="1:10" x14ac:dyDescent="0.2">
      <c r="A245" s="4">
        <f t="shared" si="15"/>
        <v>243</v>
      </c>
      <c r="B245" s="16">
        <f t="shared" si="12"/>
        <v>35</v>
      </c>
      <c r="C245" s="18">
        <f t="shared" si="13"/>
        <v>43706</v>
      </c>
      <c r="D245" s="15" t="str">
        <f t="shared" si="14"/>
        <v>Thu 8/29</v>
      </c>
      <c r="E245" s="112"/>
      <c r="F245" s="115"/>
      <c r="G245" s="115"/>
      <c r="H245" s="115"/>
      <c r="I245" s="115"/>
      <c r="J245" s="117"/>
    </row>
    <row r="246" spans="1:10" x14ac:dyDescent="0.2">
      <c r="A246" s="4">
        <f t="shared" si="15"/>
        <v>244</v>
      </c>
      <c r="B246" s="16">
        <f t="shared" si="12"/>
        <v>35</v>
      </c>
      <c r="C246" s="18">
        <f t="shared" si="13"/>
        <v>43707</v>
      </c>
      <c r="D246" s="15" t="str">
        <f t="shared" si="14"/>
        <v>Fri 8/30</v>
      </c>
      <c r="E246" s="112"/>
      <c r="F246" s="115"/>
      <c r="G246" s="115"/>
      <c r="H246" s="115"/>
      <c r="I246" s="115"/>
      <c r="J246" s="117"/>
    </row>
    <row r="247" spans="1:10" x14ac:dyDescent="0.2">
      <c r="A247" s="5">
        <f t="shared" si="15"/>
        <v>245</v>
      </c>
      <c r="B247" s="22">
        <f t="shared" si="12"/>
        <v>35</v>
      </c>
      <c r="C247" s="23">
        <f t="shared" si="13"/>
        <v>43708</v>
      </c>
      <c r="D247" s="24" t="str">
        <f t="shared" si="14"/>
        <v>Sat 8/31</v>
      </c>
      <c r="E247" s="119"/>
      <c r="F247" s="124"/>
      <c r="G247" s="124"/>
      <c r="H247" s="124"/>
      <c r="I247" s="124"/>
      <c r="J247" s="125"/>
    </row>
    <row r="248" spans="1:10" x14ac:dyDescent="0.2">
      <c r="A248" s="2">
        <f t="shared" si="15"/>
        <v>246</v>
      </c>
      <c r="B248" s="19">
        <f t="shared" si="12"/>
        <v>36</v>
      </c>
      <c r="C248" s="20">
        <f t="shared" si="13"/>
        <v>43709</v>
      </c>
      <c r="D248" s="21" t="str">
        <f t="shared" si="14"/>
        <v>Sun 9/1</v>
      </c>
      <c r="E248" s="109"/>
      <c r="F248" s="126"/>
      <c r="G248" s="126"/>
      <c r="H248" s="126"/>
      <c r="I248" s="126"/>
      <c r="J248" s="127"/>
    </row>
    <row r="249" spans="1:10" x14ac:dyDescent="0.2">
      <c r="A249" s="4">
        <f t="shared" si="15"/>
        <v>247</v>
      </c>
      <c r="B249" s="16">
        <f t="shared" si="12"/>
        <v>36</v>
      </c>
      <c r="C249" s="18">
        <f t="shared" si="13"/>
        <v>43710</v>
      </c>
      <c r="D249" s="15" t="str">
        <f t="shared" si="14"/>
        <v>Mon 9/2</v>
      </c>
      <c r="E249" s="112"/>
      <c r="F249" s="115"/>
      <c r="G249" s="115"/>
      <c r="H249" s="115"/>
      <c r="I249" s="115"/>
      <c r="J249" s="117"/>
    </row>
    <row r="250" spans="1:10" x14ac:dyDescent="0.2">
      <c r="A250" s="4">
        <f t="shared" si="15"/>
        <v>248</v>
      </c>
      <c r="B250" s="16">
        <f t="shared" si="12"/>
        <v>36</v>
      </c>
      <c r="C250" s="18">
        <f t="shared" si="13"/>
        <v>43711</v>
      </c>
      <c r="D250" s="15" t="str">
        <f t="shared" si="14"/>
        <v>Tue 9/3</v>
      </c>
      <c r="E250" s="112"/>
      <c r="F250" s="115"/>
      <c r="G250" s="115"/>
      <c r="H250" s="115"/>
      <c r="I250" s="115"/>
      <c r="J250" s="117"/>
    </row>
    <row r="251" spans="1:10" x14ac:dyDescent="0.2">
      <c r="A251" s="4">
        <f t="shared" si="15"/>
        <v>249</v>
      </c>
      <c r="B251" s="16">
        <f t="shared" si="12"/>
        <v>36</v>
      </c>
      <c r="C251" s="18">
        <f t="shared" si="13"/>
        <v>43712</v>
      </c>
      <c r="D251" s="15" t="str">
        <f t="shared" si="14"/>
        <v>Wed 9/4</v>
      </c>
      <c r="E251" s="112"/>
      <c r="F251" s="115"/>
      <c r="G251" s="115"/>
      <c r="H251" s="115"/>
      <c r="I251" s="115"/>
      <c r="J251" s="117"/>
    </row>
    <row r="252" spans="1:10" x14ac:dyDescent="0.2">
      <c r="A252" s="4">
        <f t="shared" si="15"/>
        <v>250</v>
      </c>
      <c r="B252" s="16">
        <f t="shared" si="12"/>
        <v>36</v>
      </c>
      <c r="C252" s="18">
        <f t="shared" si="13"/>
        <v>43713</v>
      </c>
      <c r="D252" s="15" t="str">
        <f t="shared" si="14"/>
        <v>Thu 9/5</v>
      </c>
      <c r="E252" s="112"/>
      <c r="F252" s="115"/>
      <c r="G252" s="115"/>
      <c r="H252" s="115"/>
      <c r="I252" s="115"/>
      <c r="J252" s="117"/>
    </row>
    <row r="253" spans="1:10" x14ac:dyDescent="0.2">
      <c r="A253" s="4">
        <f t="shared" si="15"/>
        <v>251</v>
      </c>
      <c r="B253" s="16">
        <f t="shared" si="12"/>
        <v>36</v>
      </c>
      <c r="C253" s="18">
        <f t="shared" si="13"/>
        <v>43714</v>
      </c>
      <c r="D253" s="15" t="str">
        <f t="shared" si="14"/>
        <v>Fri 9/6</v>
      </c>
      <c r="E253" s="112"/>
      <c r="F253" s="115"/>
      <c r="G253" s="115"/>
      <c r="H253" s="115"/>
      <c r="I253" s="115"/>
      <c r="J253" s="117"/>
    </row>
    <row r="254" spans="1:10" x14ac:dyDescent="0.2">
      <c r="A254" s="5">
        <f t="shared" si="15"/>
        <v>252</v>
      </c>
      <c r="B254" s="22">
        <f t="shared" si="12"/>
        <v>36</v>
      </c>
      <c r="C254" s="23">
        <f t="shared" si="13"/>
        <v>43715</v>
      </c>
      <c r="D254" s="24" t="str">
        <f t="shared" si="14"/>
        <v>Sat 9/7</v>
      </c>
      <c r="E254" s="119"/>
      <c r="F254" s="124"/>
      <c r="G254" s="124"/>
      <c r="H254" s="124"/>
      <c r="I254" s="124"/>
      <c r="J254" s="125"/>
    </row>
    <row r="255" spans="1:10" x14ac:dyDescent="0.2">
      <c r="A255" s="2">
        <f t="shared" si="15"/>
        <v>253</v>
      </c>
      <c r="B255" s="19">
        <f t="shared" si="12"/>
        <v>37</v>
      </c>
      <c r="C255" s="20">
        <f t="shared" si="13"/>
        <v>43716</v>
      </c>
      <c r="D255" s="21" t="str">
        <f t="shared" si="14"/>
        <v>Sun 9/8</v>
      </c>
      <c r="E255" s="109"/>
      <c r="F255" s="126"/>
      <c r="G255" s="126"/>
      <c r="H255" s="126"/>
      <c r="I255" s="126"/>
      <c r="J255" s="127"/>
    </row>
    <row r="256" spans="1:10" x14ac:dyDescent="0.2">
      <c r="A256" s="4">
        <f t="shared" si="15"/>
        <v>254</v>
      </c>
      <c r="B256" s="16">
        <f t="shared" si="12"/>
        <v>37</v>
      </c>
      <c r="C256" s="18">
        <f t="shared" si="13"/>
        <v>43717</v>
      </c>
      <c r="D256" s="15" t="str">
        <f t="shared" si="14"/>
        <v>Mon 9/9</v>
      </c>
      <c r="E256" s="112"/>
      <c r="F256" s="115"/>
      <c r="G256" s="115"/>
      <c r="H256" s="115"/>
      <c r="I256" s="115"/>
      <c r="J256" s="117"/>
    </row>
    <row r="257" spans="1:10" x14ac:dyDescent="0.2">
      <c r="A257" s="4">
        <f t="shared" si="15"/>
        <v>255</v>
      </c>
      <c r="B257" s="16">
        <f t="shared" si="12"/>
        <v>37</v>
      </c>
      <c r="C257" s="18">
        <f t="shared" si="13"/>
        <v>43718</v>
      </c>
      <c r="D257" s="15" t="str">
        <f t="shared" si="14"/>
        <v>Tue 9/10</v>
      </c>
      <c r="E257" s="112"/>
      <c r="F257" s="115"/>
      <c r="G257" s="115"/>
      <c r="H257" s="115"/>
      <c r="I257" s="115"/>
      <c r="J257" s="117"/>
    </row>
    <row r="258" spans="1:10" x14ac:dyDescent="0.2">
      <c r="A258" s="4">
        <f t="shared" si="15"/>
        <v>256</v>
      </c>
      <c r="B258" s="16">
        <f t="shared" si="12"/>
        <v>37</v>
      </c>
      <c r="C258" s="18">
        <f t="shared" si="13"/>
        <v>43719</v>
      </c>
      <c r="D258" s="15" t="str">
        <f t="shared" si="14"/>
        <v>Wed 9/11</v>
      </c>
      <c r="E258" s="112"/>
      <c r="F258" s="115"/>
      <c r="G258" s="115"/>
      <c r="H258" s="115"/>
      <c r="I258" s="115"/>
      <c r="J258" s="117"/>
    </row>
    <row r="259" spans="1:10" x14ac:dyDescent="0.2">
      <c r="A259" s="4">
        <f t="shared" si="15"/>
        <v>257</v>
      </c>
      <c r="B259" s="16">
        <f t="shared" si="12"/>
        <v>37</v>
      </c>
      <c r="C259" s="18">
        <f t="shared" si="13"/>
        <v>43720</v>
      </c>
      <c r="D259" s="15" t="str">
        <f t="shared" si="14"/>
        <v>Thu 9/12</v>
      </c>
      <c r="E259" s="112"/>
      <c r="F259" s="115"/>
      <c r="G259" s="115"/>
      <c r="H259" s="115"/>
      <c r="I259" s="115"/>
      <c r="J259" s="117"/>
    </row>
    <row r="260" spans="1:10" x14ac:dyDescent="0.2">
      <c r="A260" s="4">
        <f t="shared" si="15"/>
        <v>258</v>
      </c>
      <c r="B260" s="16">
        <f t="shared" ref="B260:B323" si="16">IF((WEEKNUM(C260)&gt;52),"1",WEEKNUM(C260))</f>
        <v>37</v>
      </c>
      <c r="C260" s="18">
        <f t="shared" ref="C260:C323" si="17">DATE($A$2,1,1) - WEEKDAY(DATE($A$2,1,1),1) + (A260-1) + 1</f>
        <v>43721</v>
      </c>
      <c r="D260" s="15" t="str">
        <f t="shared" ref="D260:D323" si="18">TEXT((C260),"ddd m/d")</f>
        <v>Fri 9/13</v>
      </c>
      <c r="E260" s="112"/>
      <c r="F260" s="115"/>
      <c r="G260" s="115"/>
      <c r="H260" s="115"/>
      <c r="I260" s="115"/>
      <c r="J260" s="117"/>
    </row>
    <row r="261" spans="1:10" x14ac:dyDescent="0.2">
      <c r="A261" s="5">
        <f t="shared" ref="A261:A324" si="19">A260+1</f>
        <v>259</v>
      </c>
      <c r="B261" s="22">
        <f t="shared" si="16"/>
        <v>37</v>
      </c>
      <c r="C261" s="23">
        <f t="shared" si="17"/>
        <v>43722</v>
      </c>
      <c r="D261" s="24" t="str">
        <f t="shared" si="18"/>
        <v>Sat 9/14</v>
      </c>
      <c r="E261" s="119"/>
      <c r="F261" s="124"/>
      <c r="G261" s="124"/>
      <c r="H261" s="124"/>
      <c r="I261" s="124"/>
      <c r="J261" s="125"/>
    </row>
    <row r="262" spans="1:10" x14ac:dyDescent="0.2">
      <c r="A262" s="2">
        <f t="shared" si="19"/>
        <v>260</v>
      </c>
      <c r="B262" s="19">
        <f t="shared" si="16"/>
        <v>38</v>
      </c>
      <c r="C262" s="20">
        <f t="shared" si="17"/>
        <v>43723</v>
      </c>
      <c r="D262" s="21" t="str">
        <f t="shared" si="18"/>
        <v>Sun 9/15</v>
      </c>
      <c r="E262" s="109"/>
      <c r="F262" s="126"/>
      <c r="G262" s="126"/>
      <c r="H262" s="126"/>
      <c r="I262" s="126"/>
      <c r="J262" s="127"/>
    </row>
    <row r="263" spans="1:10" x14ac:dyDescent="0.2">
      <c r="A263" s="4">
        <f t="shared" si="19"/>
        <v>261</v>
      </c>
      <c r="B263" s="16">
        <f t="shared" si="16"/>
        <v>38</v>
      </c>
      <c r="C263" s="18">
        <f t="shared" si="17"/>
        <v>43724</v>
      </c>
      <c r="D263" s="15" t="str">
        <f t="shared" si="18"/>
        <v>Mon 9/16</v>
      </c>
      <c r="E263" s="112"/>
      <c r="F263" s="115"/>
      <c r="G263" s="115"/>
      <c r="H263" s="115"/>
      <c r="I263" s="115"/>
      <c r="J263" s="117"/>
    </row>
    <row r="264" spans="1:10" x14ac:dyDescent="0.2">
      <c r="A264" s="4">
        <f t="shared" si="19"/>
        <v>262</v>
      </c>
      <c r="B264" s="16">
        <f t="shared" si="16"/>
        <v>38</v>
      </c>
      <c r="C264" s="18">
        <f t="shared" si="17"/>
        <v>43725</v>
      </c>
      <c r="D264" s="15" t="str">
        <f t="shared" si="18"/>
        <v>Tue 9/17</v>
      </c>
      <c r="E264" s="112"/>
      <c r="F264" s="115"/>
      <c r="G264" s="115"/>
      <c r="H264" s="115"/>
      <c r="I264" s="115"/>
      <c r="J264" s="117"/>
    </row>
    <row r="265" spans="1:10" x14ac:dyDescent="0.2">
      <c r="A265" s="4">
        <f t="shared" si="19"/>
        <v>263</v>
      </c>
      <c r="B265" s="16">
        <f t="shared" si="16"/>
        <v>38</v>
      </c>
      <c r="C265" s="18">
        <f t="shared" si="17"/>
        <v>43726</v>
      </c>
      <c r="D265" s="15" t="str">
        <f t="shared" si="18"/>
        <v>Wed 9/18</v>
      </c>
      <c r="E265" s="112"/>
      <c r="F265" s="115"/>
      <c r="G265" s="115"/>
      <c r="H265" s="115"/>
      <c r="I265" s="115"/>
      <c r="J265" s="117"/>
    </row>
    <row r="266" spans="1:10" x14ac:dyDescent="0.2">
      <c r="A266" s="4">
        <f t="shared" si="19"/>
        <v>264</v>
      </c>
      <c r="B266" s="16">
        <f t="shared" si="16"/>
        <v>38</v>
      </c>
      <c r="C266" s="18">
        <f t="shared" si="17"/>
        <v>43727</v>
      </c>
      <c r="D266" s="15" t="str">
        <f t="shared" si="18"/>
        <v>Thu 9/19</v>
      </c>
      <c r="E266" s="112"/>
      <c r="F266" s="115"/>
      <c r="G266" s="115"/>
      <c r="H266" s="115"/>
      <c r="I266" s="115"/>
      <c r="J266" s="117"/>
    </row>
    <row r="267" spans="1:10" x14ac:dyDescent="0.2">
      <c r="A267" s="4">
        <f t="shared" si="19"/>
        <v>265</v>
      </c>
      <c r="B267" s="16">
        <f t="shared" si="16"/>
        <v>38</v>
      </c>
      <c r="C267" s="18">
        <f t="shared" si="17"/>
        <v>43728</v>
      </c>
      <c r="D267" s="15" t="str">
        <f t="shared" si="18"/>
        <v>Fri 9/20</v>
      </c>
      <c r="E267" s="112"/>
      <c r="F267" s="115"/>
      <c r="G267" s="115"/>
      <c r="H267" s="115"/>
      <c r="I267" s="115"/>
      <c r="J267" s="117"/>
    </row>
    <row r="268" spans="1:10" x14ac:dyDescent="0.2">
      <c r="A268" s="5">
        <f t="shared" si="19"/>
        <v>266</v>
      </c>
      <c r="B268" s="22">
        <f t="shared" si="16"/>
        <v>38</v>
      </c>
      <c r="C268" s="23">
        <f t="shared" si="17"/>
        <v>43729</v>
      </c>
      <c r="D268" s="24" t="str">
        <f t="shared" si="18"/>
        <v>Sat 9/21</v>
      </c>
      <c r="E268" s="119"/>
      <c r="F268" s="124"/>
      <c r="G268" s="124"/>
      <c r="H268" s="124"/>
      <c r="I268" s="124"/>
      <c r="J268" s="125"/>
    </row>
    <row r="269" spans="1:10" x14ac:dyDescent="0.2">
      <c r="A269" s="2">
        <f t="shared" si="19"/>
        <v>267</v>
      </c>
      <c r="B269" s="19">
        <f t="shared" si="16"/>
        <v>39</v>
      </c>
      <c r="C269" s="20">
        <f t="shared" si="17"/>
        <v>43730</v>
      </c>
      <c r="D269" s="21" t="str">
        <f t="shared" si="18"/>
        <v>Sun 9/22</v>
      </c>
      <c r="E269" s="109"/>
      <c r="F269" s="126"/>
      <c r="G269" s="126"/>
      <c r="H269" s="126"/>
      <c r="I269" s="126"/>
      <c r="J269" s="127"/>
    </row>
    <row r="270" spans="1:10" x14ac:dyDescent="0.2">
      <c r="A270" s="4">
        <f t="shared" si="19"/>
        <v>268</v>
      </c>
      <c r="B270" s="16">
        <f t="shared" si="16"/>
        <v>39</v>
      </c>
      <c r="C270" s="18">
        <f t="shared" si="17"/>
        <v>43731</v>
      </c>
      <c r="D270" s="15" t="str">
        <f t="shared" si="18"/>
        <v>Mon 9/23</v>
      </c>
      <c r="E270" s="112"/>
      <c r="F270" s="115"/>
      <c r="G270" s="115"/>
      <c r="H270" s="115"/>
      <c r="I270" s="115"/>
      <c r="J270" s="117"/>
    </row>
    <row r="271" spans="1:10" x14ac:dyDescent="0.2">
      <c r="A271" s="4">
        <f t="shared" si="19"/>
        <v>269</v>
      </c>
      <c r="B271" s="16">
        <f t="shared" si="16"/>
        <v>39</v>
      </c>
      <c r="C271" s="18">
        <f t="shared" si="17"/>
        <v>43732</v>
      </c>
      <c r="D271" s="15" t="str">
        <f t="shared" si="18"/>
        <v>Tue 9/24</v>
      </c>
      <c r="E271" s="112"/>
      <c r="F271" s="115"/>
      <c r="G271" s="115"/>
      <c r="H271" s="115"/>
      <c r="I271" s="115"/>
      <c r="J271" s="117"/>
    </row>
    <row r="272" spans="1:10" x14ac:dyDescent="0.2">
      <c r="A272" s="4">
        <f t="shared" si="19"/>
        <v>270</v>
      </c>
      <c r="B272" s="16">
        <f t="shared" si="16"/>
        <v>39</v>
      </c>
      <c r="C272" s="18">
        <f t="shared" si="17"/>
        <v>43733</v>
      </c>
      <c r="D272" s="15" t="str">
        <f t="shared" si="18"/>
        <v>Wed 9/25</v>
      </c>
      <c r="E272" s="112"/>
      <c r="F272" s="115"/>
      <c r="G272" s="115"/>
      <c r="H272" s="115"/>
      <c r="I272" s="115"/>
      <c r="J272" s="117"/>
    </row>
    <row r="273" spans="1:10" x14ac:dyDescent="0.2">
      <c r="A273" s="4">
        <f t="shared" si="19"/>
        <v>271</v>
      </c>
      <c r="B273" s="16">
        <f t="shared" si="16"/>
        <v>39</v>
      </c>
      <c r="C273" s="18">
        <f t="shared" si="17"/>
        <v>43734</v>
      </c>
      <c r="D273" s="15" t="str">
        <f t="shared" si="18"/>
        <v>Thu 9/26</v>
      </c>
      <c r="E273" s="112"/>
      <c r="F273" s="115"/>
      <c r="G273" s="115"/>
      <c r="H273" s="115"/>
      <c r="I273" s="115"/>
      <c r="J273" s="117"/>
    </row>
    <row r="274" spans="1:10" x14ac:dyDescent="0.2">
      <c r="A274" s="4">
        <f t="shared" si="19"/>
        <v>272</v>
      </c>
      <c r="B274" s="16">
        <f t="shared" si="16"/>
        <v>39</v>
      </c>
      <c r="C274" s="18">
        <f t="shared" si="17"/>
        <v>43735</v>
      </c>
      <c r="D274" s="15" t="str">
        <f t="shared" si="18"/>
        <v>Fri 9/27</v>
      </c>
      <c r="E274" s="112"/>
      <c r="F274" s="115"/>
      <c r="G274" s="115"/>
      <c r="H274" s="115"/>
      <c r="I274" s="115"/>
      <c r="J274" s="117"/>
    </row>
    <row r="275" spans="1:10" x14ac:dyDescent="0.2">
      <c r="A275" s="5">
        <f t="shared" si="19"/>
        <v>273</v>
      </c>
      <c r="B275" s="22">
        <f t="shared" si="16"/>
        <v>39</v>
      </c>
      <c r="C275" s="23">
        <f t="shared" si="17"/>
        <v>43736</v>
      </c>
      <c r="D275" s="24" t="str">
        <f t="shared" si="18"/>
        <v>Sat 9/28</v>
      </c>
      <c r="E275" s="119"/>
      <c r="F275" s="124"/>
      <c r="G275" s="124"/>
      <c r="H275" s="124"/>
      <c r="I275" s="124"/>
      <c r="J275" s="125"/>
    </row>
    <row r="276" spans="1:10" x14ac:dyDescent="0.2">
      <c r="A276" s="2">
        <f t="shared" si="19"/>
        <v>274</v>
      </c>
      <c r="B276" s="19">
        <f t="shared" si="16"/>
        <v>40</v>
      </c>
      <c r="C276" s="20">
        <f t="shared" si="17"/>
        <v>43737</v>
      </c>
      <c r="D276" s="21" t="str">
        <f t="shared" si="18"/>
        <v>Sun 9/29</v>
      </c>
      <c r="E276" s="109"/>
      <c r="F276" s="126"/>
      <c r="G276" s="126"/>
      <c r="H276" s="126"/>
      <c r="I276" s="126"/>
      <c r="J276" s="127"/>
    </row>
    <row r="277" spans="1:10" x14ac:dyDescent="0.2">
      <c r="A277" s="4">
        <f t="shared" si="19"/>
        <v>275</v>
      </c>
      <c r="B277" s="16">
        <f t="shared" si="16"/>
        <v>40</v>
      </c>
      <c r="C277" s="18">
        <f t="shared" si="17"/>
        <v>43738</v>
      </c>
      <c r="D277" s="15" t="str">
        <f t="shared" si="18"/>
        <v>Mon 9/30</v>
      </c>
      <c r="E277" s="112"/>
      <c r="F277" s="115"/>
      <c r="G277" s="115"/>
      <c r="H277" s="115"/>
      <c r="I277" s="115"/>
      <c r="J277" s="117"/>
    </row>
    <row r="278" spans="1:10" x14ac:dyDescent="0.2">
      <c r="A278" s="4">
        <f t="shared" si="19"/>
        <v>276</v>
      </c>
      <c r="B278" s="16">
        <f t="shared" si="16"/>
        <v>40</v>
      </c>
      <c r="C278" s="18">
        <f t="shared" si="17"/>
        <v>43739</v>
      </c>
      <c r="D278" s="15" t="str">
        <f t="shared" si="18"/>
        <v>Tue 10/1</v>
      </c>
      <c r="E278" s="112"/>
      <c r="F278" s="115"/>
      <c r="G278" s="115"/>
      <c r="H278" s="115"/>
      <c r="I278" s="115"/>
      <c r="J278" s="117"/>
    </row>
    <row r="279" spans="1:10" x14ac:dyDescent="0.2">
      <c r="A279" s="4">
        <f t="shared" si="19"/>
        <v>277</v>
      </c>
      <c r="B279" s="16">
        <f t="shared" si="16"/>
        <v>40</v>
      </c>
      <c r="C279" s="18">
        <f t="shared" si="17"/>
        <v>43740</v>
      </c>
      <c r="D279" s="15" t="str">
        <f t="shared" si="18"/>
        <v>Wed 10/2</v>
      </c>
      <c r="E279" s="112"/>
      <c r="F279" s="115"/>
      <c r="G279" s="115"/>
      <c r="H279" s="115"/>
      <c r="I279" s="115"/>
      <c r="J279" s="117"/>
    </row>
    <row r="280" spans="1:10" x14ac:dyDescent="0.2">
      <c r="A280" s="4">
        <f t="shared" si="19"/>
        <v>278</v>
      </c>
      <c r="B280" s="16">
        <f t="shared" si="16"/>
        <v>40</v>
      </c>
      <c r="C280" s="18">
        <f t="shared" si="17"/>
        <v>43741</v>
      </c>
      <c r="D280" s="15" t="str">
        <f t="shared" si="18"/>
        <v>Thu 10/3</v>
      </c>
      <c r="E280" s="112"/>
      <c r="F280" s="115"/>
      <c r="G280" s="115"/>
      <c r="H280" s="115"/>
      <c r="I280" s="115"/>
      <c r="J280" s="117"/>
    </row>
    <row r="281" spans="1:10" x14ac:dyDescent="0.2">
      <c r="A281" s="4">
        <f t="shared" si="19"/>
        <v>279</v>
      </c>
      <c r="B281" s="16">
        <f t="shared" si="16"/>
        <v>40</v>
      </c>
      <c r="C281" s="18">
        <f t="shared" si="17"/>
        <v>43742</v>
      </c>
      <c r="D281" s="15" t="str">
        <f t="shared" si="18"/>
        <v>Fri 10/4</v>
      </c>
      <c r="E281" s="112"/>
      <c r="F281" s="115"/>
      <c r="G281" s="115"/>
      <c r="H281" s="115"/>
      <c r="I281" s="115"/>
      <c r="J281" s="117"/>
    </row>
    <row r="282" spans="1:10" x14ac:dyDescent="0.2">
      <c r="A282" s="5">
        <f t="shared" si="19"/>
        <v>280</v>
      </c>
      <c r="B282" s="22">
        <f t="shared" si="16"/>
        <v>40</v>
      </c>
      <c r="C282" s="23">
        <f t="shared" si="17"/>
        <v>43743</v>
      </c>
      <c r="D282" s="24" t="str">
        <f t="shared" si="18"/>
        <v>Sat 10/5</v>
      </c>
      <c r="E282" s="119"/>
      <c r="F282" s="124"/>
      <c r="G282" s="124"/>
      <c r="H282" s="124"/>
      <c r="I282" s="124"/>
      <c r="J282" s="125"/>
    </row>
    <row r="283" spans="1:10" x14ac:dyDescent="0.2">
      <c r="A283" s="2">
        <f t="shared" si="19"/>
        <v>281</v>
      </c>
      <c r="B283" s="19">
        <f t="shared" si="16"/>
        <v>41</v>
      </c>
      <c r="C283" s="20">
        <f t="shared" si="17"/>
        <v>43744</v>
      </c>
      <c r="D283" s="21" t="str">
        <f t="shared" si="18"/>
        <v>Sun 10/6</v>
      </c>
      <c r="E283" s="109"/>
      <c r="F283" s="126"/>
      <c r="G283" s="126"/>
      <c r="H283" s="126"/>
      <c r="I283" s="126"/>
      <c r="J283" s="127"/>
    </row>
    <row r="284" spans="1:10" x14ac:dyDescent="0.2">
      <c r="A284" s="4">
        <f t="shared" si="19"/>
        <v>282</v>
      </c>
      <c r="B284" s="16">
        <f t="shared" si="16"/>
        <v>41</v>
      </c>
      <c r="C284" s="18">
        <f t="shared" si="17"/>
        <v>43745</v>
      </c>
      <c r="D284" s="15" t="str">
        <f t="shared" si="18"/>
        <v>Mon 10/7</v>
      </c>
      <c r="E284" s="112"/>
      <c r="F284" s="115"/>
      <c r="G284" s="115"/>
      <c r="H284" s="115"/>
      <c r="I284" s="115"/>
      <c r="J284" s="117"/>
    </row>
    <row r="285" spans="1:10" x14ac:dyDescent="0.2">
      <c r="A285" s="4">
        <f t="shared" si="19"/>
        <v>283</v>
      </c>
      <c r="B285" s="16">
        <f t="shared" si="16"/>
        <v>41</v>
      </c>
      <c r="C285" s="18">
        <f t="shared" si="17"/>
        <v>43746</v>
      </c>
      <c r="D285" s="15" t="str">
        <f t="shared" si="18"/>
        <v>Tue 10/8</v>
      </c>
      <c r="E285" s="112"/>
      <c r="F285" s="115"/>
      <c r="G285" s="115"/>
      <c r="H285" s="115"/>
      <c r="I285" s="115"/>
      <c r="J285" s="117"/>
    </row>
    <row r="286" spans="1:10" x14ac:dyDescent="0.2">
      <c r="A286" s="4">
        <f t="shared" si="19"/>
        <v>284</v>
      </c>
      <c r="B286" s="16">
        <f t="shared" si="16"/>
        <v>41</v>
      </c>
      <c r="C286" s="18">
        <f t="shared" si="17"/>
        <v>43747</v>
      </c>
      <c r="D286" s="15" t="str">
        <f t="shared" si="18"/>
        <v>Wed 10/9</v>
      </c>
      <c r="E286" s="112"/>
      <c r="F286" s="115"/>
      <c r="G286" s="115"/>
      <c r="H286" s="115"/>
      <c r="I286" s="115"/>
      <c r="J286" s="117"/>
    </row>
    <row r="287" spans="1:10" x14ac:dyDescent="0.2">
      <c r="A287" s="4">
        <f t="shared" si="19"/>
        <v>285</v>
      </c>
      <c r="B287" s="16">
        <f t="shared" si="16"/>
        <v>41</v>
      </c>
      <c r="C287" s="18">
        <f t="shared" si="17"/>
        <v>43748</v>
      </c>
      <c r="D287" s="15" t="str">
        <f t="shared" si="18"/>
        <v>Thu 10/10</v>
      </c>
      <c r="E287" s="112"/>
      <c r="F287" s="115"/>
      <c r="G287" s="115"/>
      <c r="H287" s="115"/>
      <c r="I287" s="115"/>
      <c r="J287" s="117"/>
    </row>
    <row r="288" spans="1:10" x14ac:dyDescent="0.2">
      <c r="A288" s="4">
        <f t="shared" si="19"/>
        <v>286</v>
      </c>
      <c r="B288" s="16">
        <f t="shared" si="16"/>
        <v>41</v>
      </c>
      <c r="C288" s="18">
        <f t="shared" si="17"/>
        <v>43749</v>
      </c>
      <c r="D288" s="15" t="str">
        <f t="shared" si="18"/>
        <v>Fri 10/11</v>
      </c>
      <c r="E288" s="112"/>
      <c r="F288" s="115"/>
      <c r="G288" s="115"/>
      <c r="H288" s="115"/>
      <c r="I288" s="115"/>
      <c r="J288" s="117"/>
    </row>
    <row r="289" spans="1:10" x14ac:dyDescent="0.2">
      <c r="A289" s="5">
        <f t="shared" si="19"/>
        <v>287</v>
      </c>
      <c r="B289" s="22">
        <f t="shared" si="16"/>
        <v>41</v>
      </c>
      <c r="C289" s="23">
        <f t="shared" si="17"/>
        <v>43750</v>
      </c>
      <c r="D289" s="24" t="str">
        <f t="shared" si="18"/>
        <v>Sat 10/12</v>
      </c>
      <c r="E289" s="119"/>
      <c r="F289" s="124"/>
      <c r="G289" s="124"/>
      <c r="H289" s="124"/>
      <c r="I289" s="124"/>
      <c r="J289" s="125"/>
    </row>
    <row r="290" spans="1:10" x14ac:dyDescent="0.2">
      <c r="A290" s="2">
        <f t="shared" si="19"/>
        <v>288</v>
      </c>
      <c r="B290" s="19">
        <f t="shared" si="16"/>
        <v>42</v>
      </c>
      <c r="C290" s="20">
        <f t="shared" si="17"/>
        <v>43751</v>
      </c>
      <c r="D290" s="21" t="str">
        <f t="shared" si="18"/>
        <v>Sun 10/13</v>
      </c>
      <c r="E290" s="109"/>
      <c r="F290" s="126"/>
      <c r="G290" s="126"/>
      <c r="H290" s="126"/>
      <c r="I290" s="126"/>
      <c r="J290" s="127"/>
    </row>
    <row r="291" spans="1:10" x14ac:dyDescent="0.2">
      <c r="A291" s="4">
        <f t="shared" si="19"/>
        <v>289</v>
      </c>
      <c r="B291" s="16">
        <f t="shared" si="16"/>
        <v>42</v>
      </c>
      <c r="C291" s="18">
        <f t="shared" si="17"/>
        <v>43752</v>
      </c>
      <c r="D291" s="15" t="str">
        <f t="shared" si="18"/>
        <v>Mon 10/14</v>
      </c>
      <c r="E291" s="112"/>
      <c r="F291" s="115"/>
      <c r="G291" s="115"/>
      <c r="H291" s="115"/>
      <c r="I291" s="115"/>
      <c r="J291" s="117"/>
    </row>
    <row r="292" spans="1:10" x14ac:dyDescent="0.2">
      <c r="A292" s="4">
        <f t="shared" si="19"/>
        <v>290</v>
      </c>
      <c r="B292" s="16">
        <f t="shared" si="16"/>
        <v>42</v>
      </c>
      <c r="C292" s="18">
        <f t="shared" si="17"/>
        <v>43753</v>
      </c>
      <c r="D292" s="15" t="str">
        <f t="shared" si="18"/>
        <v>Tue 10/15</v>
      </c>
      <c r="E292" s="112"/>
      <c r="F292" s="115"/>
      <c r="G292" s="115"/>
      <c r="H292" s="115"/>
      <c r="I292" s="115"/>
      <c r="J292" s="117"/>
    </row>
    <row r="293" spans="1:10" x14ac:dyDescent="0.2">
      <c r="A293" s="4">
        <f t="shared" si="19"/>
        <v>291</v>
      </c>
      <c r="B293" s="16">
        <f t="shared" si="16"/>
        <v>42</v>
      </c>
      <c r="C293" s="18">
        <f t="shared" si="17"/>
        <v>43754</v>
      </c>
      <c r="D293" s="15" t="str">
        <f t="shared" si="18"/>
        <v>Wed 10/16</v>
      </c>
      <c r="E293" s="112"/>
      <c r="F293" s="115"/>
      <c r="G293" s="115"/>
      <c r="H293" s="115"/>
      <c r="I293" s="115"/>
      <c r="J293" s="117"/>
    </row>
    <row r="294" spans="1:10" x14ac:dyDescent="0.2">
      <c r="A294" s="4">
        <f t="shared" si="19"/>
        <v>292</v>
      </c>
      <c r="B294" s="16">
        <f t="shared" si="16"/>
        <v>42</v>
      </c>
      <c r="C294" s="18">
        <f t="shared" si="17"/>
        <v>43755</v>
      </c>
      <c r="D294" s="15" t="str">
        <f t="shared" si="18"/>
        <v>Thu 10/17</v>
      </c>
      <c r="E294" s="112"/>
      <c r="F294" s="115"/>
      <c r="G294" s="115"/>
      <c r="H294" s="115"/>
      <c r="I294" s="115"/>
      <c r="J294" s="117"/>
    </row>
    <row r="295" spans="1:10" x14ac:dyDescent="0.2">
      <c r="A295" s="4">
        <f t="shared" si="19"/>
        <v>293</v>
      </c>
      <c r="B295" s="16">
        <f t="shared" si="16"/>
        <v>42</v>
      </c>
      <c r="C295" s="18">
        <f t="shared" si="17"/>
        <v>43756</v>
      </c>
      <c r="D295" s="15" t="str">
        <f t="shared" si="18"/>
        <v>Fri 10/18</v>
      </c>
      <c r="E295" s="112"/>
      <c r="F295" s="115"/>
      <c r="G295" s="115"/>
      <c r="H295" s="115"/>
      <c r="I295" s="115"/>
      <c r="J295" s="117"/>
    </row>
    <row r="296" spans="1:10" x14ac:dyDescent="0.2">
      <c r="A296" s="5">
        <f t="shared" si="19"/>
        <v>294</v>
      </c>
      <c r="B296" s="22">
        <f t="shared" si="16"/>
        <v>42</v>
      </c>
      <c r="C296" s="23">
        <f t="shared" si="17"/>
        <v>43757</v>
      </c>
      <c r="D296" s="24" t="str">
        <f t="shared" si="18"/>
        <v>Sat 10/19</v>
      </c>
      <c r="E296" s="119"/>
      <c r="F296" s="124"/>
      <c r="G296" s="124"/>
      <c r="H296" s="124"/>
      <c r="I296" s="124"/>
      <c r="J296" s="125"/>
    </row>
    <row r="297" spans="1:10" x14ac:dyDescent="0.2">
      <c r="A297" s="2">
        <f t="shared" si="19"/>
        <v>295</v>
      </c>
      <c r="B297" s="19">
        <f t="shared" si="16"/>
        <v>43</v>
      </c>
      <c r="C297" s="20">
        <f t="shared" si="17"/>
        <v>43758</v>
      </c>
      <c r="D297" s="21" t="str">
        <f t="shared" si="18"/>
        <v>Sun 10/20</v>
      </c>
      <c r="E297" s="109"/>
      <c r="F297" s="126"/>
      <c r="G297" s="126"/>
      <c r="H297" s="126"/>
      <c r="I297" s="126"/>
      <c r="J297" s="127"/>
    </row>
    <row r="298" spans="1:10" x14ac:dyDescent="0.2">
      <c r="A298" s="4">
        <f t="shared" si="19"/>
        <v>296</v>
      </c>
      <c r="B298" s="16">
        <f t="shared" si="16"/>
        <v>43</v>
      </c>
      <c r="C298" s="18">
        <f t="shared" si="17"/>
        <v>43759</v>
      </c>
      <c r="D298" s="15" t="str">
        <f t="shared" si="18"/>
        <v>Mon 10/21</v>
      </c>
      <c r="E298" s="112"/>
      <c r="F298" s="115"/>
      <c r="G298" s="115"/>
      <c r="H298" s="115"/>
      <c r="I298" s="115"/>
      <c r="J298" s="117"/>
    </row>
    <row r="299" spans="1:10" x14ac:dyDescent="0.2">
      <c r="A299" s="4">
        <f t="shared" si="19"/>
        <v>297</v>
      </c>
      <c r="B299" s="16">
        <f t="shared" si="16"/>
        <v>43</v>
      </c>
      <c r="C299" s="18">
        <f t="shared" si="17"/>
        <v>43760</v>
      </c>
      <c r="D299" s="15" t="str">
        <f t="shared" si="18"/>
        <v>Tue 10/22</v>
      </c>
      <c r="E299" s="112"/>
      <c r="F299" s="115"/>
      <c r="G299" s="115"/>
      <c r="H299" s="115"/>
      <c r="I299" s="115"/>
      <c r="J299" s="117"/>
    </row>
    <row r="300" spans="1:10" x14ac:dyDescent="0.2">
      <c r="A300" s="4">
        <f t="shared" si="19"/>
        <v>298</v>
      </c>
      <c r="B300" s="16">
        <f t="shared" si="16"/>
        <v>43</v>
      </c>
      <c r="C300" s="18">
        <f t="shared" si="17"/>
        <v>43761</v>
      </c>
      <c r="D300" s="15" t="str">
        <f t="shared" si="18"/>
        <v>Wed 10/23</v>
      </c>
      <c r="E300" s="112"/>
      <c r="F300" s="115"/>
      <c r="G300" s="115"/>
      <c r="H300" s="115"/>
      <c r="I300" s="115"/>
      <c r="J300" s="117"/>
    </row>
    <row r="301" spans="1:10" x14ac:dyDescent="0.2">
      <c r="A301" s="4">
        <f t="shared" si="19"/>
        <v>299</v>
      </c>
      <c r="B301" s="16">
        <f t="shared" si="16"/>
        <v>43</v>
      </c>
      <c r="C301" s="18">
        <f t="shared" si="17"/>
        <v>43762</v>
      </c>
      <c r="D301" s="15" t="str">
        <f t="shared" si="18"/>
        <v>Thu 10/24</v>
      </c>
      <c r="E301" s="112"/>
      <c r="F301" s="115"/>
      <c r="G301" s="115"/>
      <c r="H301" s="115"/>
      <c r="I301" s="115"/>
      <c r="J301" s="117"/>
    </row>
    <row r="302" spans="1:10" x14ac:dyDescent="0.2">
      <c r="A302" s="4">
        <f t="shared" si="19"/>
        <v>300</v>
      </c>
      <c r="B302" s="16">
        <f t="shared" si="16"/>
        <v>43</v>
      </c>
      <c r="C302" s="18">
        <f t="shared" si="17"/>
        <v>43763</v>
      </c>
      <c r="D302" s="15" t="str">
        <f t="shared" si="18"/>
        <v>Fri 10/25</v>
      </c>
      <c r="E302" s="112"/>
      <c r="F302" s="115"/>
      <c r="G302" s="115"/>
      <c r="H302" s="115"/>
      <c r="I302" s="115"/>
      <c r="J302" s="117"/>
    </row>
    <row r="303" spans="1:10" x14ac:dyDescent="0.2">
      <c r="A303" s="5">
        <f t="shared" si="19"/>
        <v>301</v>
      </c>
      <c r="B303" s="22">
        <f t="shared" si="16"/>
        <v>43</v>
      </c>
      <c r="C303" s="23">
        <f t="shared" si="17"/>
        <v>43764</v>
      </c>
      <c r="D303" s="24" t="str">
        <f t="shared" si="18"/>
        <v>Sat 10/26</v>
      </c>
      <c r="E303" s="119"/>
      <c r="F303" s="124"/>
      <c r="G303" s="124"/>
      <c r="H303" s="124"/>
      <c r="I303" s="124"/>
      <c r="J303" s="125"/>
    </row>
    <row r="304" spans="1:10" x14ac:dyDescent="0.2">
      <c r="A304" s="2">
        <f t="shared" si="19"/>
        <v>302</v>
      </c>
      <c r="B304" s="19">
        <f t="shared" si="16"/>
        <v>44</v>
      </c>
      <c r="C304" s="20">
        <f t="shared" si="17"/>
        <v>43765</v>
      </c>
      <c r="D304" s="21" t="str">
        <f t="shared" si="18"/>
        <v>Sun 10/27</v>
      </c>
      <c r="E304" s="109"/>
      <c r="F304" s="126"/>
      <c r="G304" s="126"/>
      <c r="H304" s="126"/>
      <c r="I304" s="126"/>
      <c r="J304" s="127"/>
    </row>
    <row r="305" spans="1:10" x14ac:dyDescent="0.2">
      <c r="A305" s="4">
        <f t="shared" si="19"/>
        <v>303</v>
      </c>
      <c r="B305" s="16">
        <f t="shared" si="16"/>
        <v>44</v>
      </c>
      <c r="C305" s="18">
        <f t="shared" si="17"/>
        <v>43766</v>
      </c>
      <c r="D305" s="15" t="str">
        <f t="shared" si="18"/>
        <v>Mon 10/28</v>
      </c>
      <c r="E305" s="112"/>
      <c r="F305" s="115"/>
      <c r="G305" s="115"/>
      <c r="H305" s="115"/>
      <c r="I305" s="115"/>
      <c r="J305" s="117"/>
    </row>
    <row r="306" spans="1:10" x14ac:dyDescent="0.2">
      <c r="A306" s="4">
        <f t="shared" si="19"/>
        <v>304</v>
      </c>
      <c r="B306" s="16">
        <f t="shared" si="16"/>
        <v>44</v>
      </c>
      <c r="C306" s="18">
        <f t="shared" si="17"/>
        <v>43767</v>
      </c>
      <c r="D306" s="15" t="str">
        <f t="shared" si="18"/>
        <v>Tue 10/29</v>
      </c>
      <c r="E306" s="112"/>
      <c r="F306" s="115"/>
      <c r="G306" s="115"/>
      <c r="H306" s="115"/>
      <c r="I306" s="115"/>
      <c r="J306" s="117"/>
    </row>
    <row r="307" spans="1:10" x14ac:dyDescent="0.2">
      <c r="A307" s="4">
        <f t="shared" si="19"/>
        <v>305</v>
      </c>
      <c r="B307" s="16">
        <f t="shared" si="16"/>
        <v>44</v>
      </c>
      <c r="C307" s="18">
        <f t="shared" si="17"/>
        <v>43768</v>
      </c>
      <c r="D307" s="15" t="str">
        <f t="shared" si="18"/>
        <v>Wed 10/30</v>
      </c>
      <c r="E307" s="112"/>
      <c r="F307" s="115"/>
      <c r="G307" s="115"/>
      <c r="H307" s="115"/>
      <c r="I307" s="115"/>
      <c r="J307" s="117"/>
    </row>
    <row r="308" spans="1:10" x14ac:dyDescent="0.2">
      <c r="A308" s="4">
        <f t="shared" si="19"/>
        <v>306</v>
      </c>
      <c r="B308" s="16">
        <f t="shared" si="16"/>
        <v>44</v>
      </c>
      <c r="C308" s="18">
        <f t="shared" si="17"/>
        <v>43769</v>
      </c>
      <c r="D308" s="15" t="str">
        <f t="shared" si="18"/>
        <v>Thu 10/31</v>
      </c>
      <c r="E308" s="112"/>
      <c r="F308" s="115"/>
      <c r="G308" s="115"/>
      <c r="H308" s="115"/>
      <c r="I308" s="115"/>
      <c r="J308" s="117"/>
    </row>
    <row r="309" spans="1:10" x14ac:dyDescent="0.2">
      <c r="A309" s="4">
        <f t="shared" si="19"/>
        <v>307</v>
      </c>
      <c r="B309" s="16">
        <f t="shared" si="16"/>
        <v>44</v>
      </c>
      <c r="C309" s="18">
        <f t="shared" si="17"/>
        <v>43770</v>
      </c>
      <c r="D309" s="15" t="str">
        <f t="shared" si="18"/>
        <v>Fri 11/1</v>
      </c>
      <c r="E309" s="112"/>
      <c r="F309" s="115"/>
      <c r="G309" s="115"/>
      <c r="H309" s="115"/>
      <c r="I309" s="115"/>
      <c r="J309" s="117"/>
    </row>
    <row r="310" spans="1:10" x14ac:dyDescent="0.2">
      <c r="A310" s="5">
        <f t="shared" si="19"/>
        <v>308</v>
      </c>
      <c r="B310" s="22">
        <f t="shared" si="16"/>
        <v>44</v>
      </c>
      <c r="C310" s="23">
        <f t="shared" si="17"/>
        <v>43771</v>
      </c>
      <c r="D310" s="24" t="str">
        <f t="shared" si="18"/>
        <v>Sat 11/2</v>
      </c>
      <c r="E310" s="119"/>
      <c r="F310" s="124"/>
      <c r="G310" s="124"/>
      <c r="H310" s="124"/>
      <c r="I310" s="124"/>
      <c r="J310" s="125"/>
    </row>
    <row r="311" spans="1:10" x14ac:dyDescent="0.2">
      <c r="A311" s="2">
        <f t="shared" si="19"/>
        <v>309</v>
      </c>
      <c r="B311" s="19">
        <f t="shared" si="16"/>
        <v>45</v>
      </c>
      <c r="C311" s="20">
        <f t="shared" si="17"/>
        <v>43772</v>
      </c>
      <c r="D311" s="21" t="str">
        <f t="shared" si="18"/>
        <v>Sun 11/3</v>
      </c>
      <c r="E311" s="109"/>
      <c r="F311" s="126"/>
      <c r="G311" s="126"/>
      <c r="H311" s="126"/>
      <c r="I311" s="126"/>
      <c r="J311" s="127"/>
    </row>
    <row r="312" spans="1:10" x14ac:dyDescent="0.2">
      <c r="A312" s="4">
        <f t="shared" si="19"/>
        <v>310</v>
      </c>
      <c r="B312" s="16">
        <f t="shared" si="16"/>
        <v>45</v>
      </c>
      <c r="C312" s="18">
        <f t="shared" si="17"/>
        <v>43773</v>
      </c>
      <c r="D312" s="15" t="str">
        <f t="shared" si="18"/>
        <v>Mon 11/4</v>
      </c>
      <c r="E312" s="112"/>
      <c r="F312" s="115"/>
      <c r="G312" s="115"/>
      <c r="H312" s="115"/>
      <c r="I312" s="115"/>
      <c r="J312" s="117"/>
    </row>
    <row r="313" spans="1:10" x14ac:dyDescent="0.2">
      <c r="A313" s="4">
        <f t="shared" si="19"/>
        <v>311</v>
      </c>
      <c r="B313" s="16">
        <f t="shared" si="16"/>
        <v>45</v>
      </c>
      <c r="C313" s="18">
        <f t="shared" si="17"/>
        <v>43774</v>
      </c>
      <c r="D313" s="15" t="str">
        <f t="shared" si="18"/>
        <v>Tue 11/5</v>
      </c>
      <c r="E313" s="112"/>
      <c r="F313" s="115"/>
      <c r="G313" s="115"/>
      <c r="H313" s="115"/>
      <c r="I313" s="115"/>
      <c r="J313" s="117"/>
    </row>
    <row r="314" spans="1:10" x14ac:dyDescent="0.2">
      <c r="A314" s="4">
        <f t="shared" si="19"/>
        <v>312</v>
      </c>
      <c r="B314" s="16">
        <f t="shared" si="16"/>
        <v>45</v>
      </c>
      <c r="C314" s="18">
        <f t="shared" si="17"/>
        <v>43775</v>
      </c>
      <c r="D314" s="15" t="str">
        <f t="shared" si="18"/>
        <v>Wed 11/6</v>
      </c>
      <c r="E314" s="112"/>
      <c r="F314" s="115"/>
      <c r="G314" s="115"/>
      <c r="H314" s="115"/>
      <c r="I314" s="115"/>
      <c r="J314" s="117"/>
    </row>
    <row r="315" spans="1:10" x14ac:dyDescent="0.2">
      <c r="A315" s="4">
        <f t="shared" si="19"/>
        <v>313</v>
      </c>
      <c r="B315" s="16">
        <f t="shared" si="16"/>
        <v>45</v>
      </c>
      <c r="C315" s="18">
        <f t="shared" si="17"/>
        <v>43776</v>
      </c>
      <c r="D315" s="15" t="str">
        <f t="shared" si="18"/>
        <v>Thu 11/7</v>
      </c>
      <c r="E315" s="112"/>
      <c r="F315" s="115"/>
      <c r="G315" s="115"/>
      <c r="H315" s="115"/>
      <c r="I315" s="115"/>
      <c r="J315" s="117"/>
    </row>
    <row r="316" spans="1:10" x14ac:dyDescent="0.2">
      <c r="A316" s="4">
        <f t="shared" si="19"/>
        <v>314</v>
      </c>
      <c r="B316" s="16">
        <f t="shared" si="16"/>
        <v>45</v>
      </c>
      <c r="C316" s="18">
        <f t="shared" si="17"/>
        <v>43777</v>
      </c>
      <c r="D316" s="15" t="str">
        <f t="shared" si="18"/>
        <v>Fri 11/8</v>
      </c>
      <c r="E316" s="112"/>
      <c r="F316" s="115"/>
      <c r="G316" s="115"/>
      <c r="H316" s="115"/>
      <c r="I316" s="115"/>
      <c r="J316" s="117"/>
    </row>
    <row r="317" spans="1:10" x14ac:dyDescent="0.2">
      <c r="A317" s="5">
        <f t="shared" si="19"/>
        <v>315</v>
      </c>
      <c r="B317" s="22">
        <f t="shared" si="16"/>
        <v>45</v>
      </c>
      <c r="C317" s="23">
        <f t="shared" si="17"/>
        <v>43778</v>
      </c>
      <c r="D317" s="24" t="str">
        <f t="shared" si="18"/>
        <v>Sat 11/9</v>
      </c>
      <c r="E317" s="119"/>
      <c r="F317" s="124"/>
      <c r="G317" s="124"/>
      <c r="H317" s="124"/>
      <c r="I317" s="124"/>
      <c r="J317" s="125"/>
    </row>
    <row r="318" spans="1:10" x14ac:dyDescent="0.2">
      <c r="A318" s="2">
        <f t="shared" si="19"/>
        <v>316</v>
      </c>
      <c r="B318" s="19">
        <f t="shared" si="16"/>
        <v>46</v>
      </c>
      <c r="C318" s="20">
        <f t="shared" si="17"/>
        <v>43779</v>
      </c>
      <c r="D318" s="21" t="str">
        <f t="shared" si="18"/>
        <v>Sun 11/10</v>
      </c>
      <c r="E318" s="109"/>
      <c r="F318" s="126"/>
      <c r="G318" s="126"/>
      <c r="H318" s="126"/>
      <c r="I318" s="126"/>
      <c r="J318" s="127"/>
    </row>
    <row r="319" spans="1:10" x14ac:dyDescent="0.2">
      <c r="A319" s="4">
        <f t="shared" si="19"/>
        <v>317</v>
      </c>
      <c r="B319" s="16">
        <f t="shared" si="16"/>
        <v>46</v>
      </c>
      <c r="C319" s="18">
        <f t="shared" si="17"/>
        <v>43780</v>
      </c>
      <c r="D319" s="15" t="str">
        <f t="shared" si="18"/>
        <v>Mon 11/11</v>
      </c>
      <c r="E319" s="112"/>
      <c r="F319" s="115"/>
      <c r="G319" s="115"/>
      <c r="H319" s="115"/>
      <c r="I319" s="115"/>
      <c r="J319" s="117"/>
    </row>
    <row r="320" spans="1:10" x14ac:dyDescent="0.2">
      <c r="A320" s="4">
        <f t="shared" si="19"/>
        <v>318</v>
      </c>
      <c r="B320" s="16">
        <f t="shared" si="16"/>
        <v>46</v>
      </c>
      <c r="C320" s="18">
        <f t="shared" si="17"/>
        <v>43781</v>
      </c>
      <c r="D320" s="15" t="str">
        <f t="shared" si="18"/>
        <v>Tue 11/12</v>
      </c>
      <c r="E320" s="112"/>
      <c r="F320" s="115"/>
      <c r="G320" s="115"/>
      <c r="H320" s="115"/>
      <c r="I320" s="115"/>
      <c r="J320" s="117"/>
    </row>
    <row r="321" spans="1:10" x14ac:dyDescent="0.2">
      <c r="A321" s="4">
        <f t="shared" si="19"/>
        <v>319</v>
      </c>
      <c r="B321" s="16">
        <f t="shared" si="16"/>
        <v>46</v>
      </c>
      <c r="C321" s="18">
        <f t="shared" si="17"/>
        <v>43782</v>
      </c>
      <c r="D321" s="15" t="str">
        <f t="shared" si="18"/>
        <v>Wed 11/13</v>
      </c>
      <c r="E321" s="112"/>
      <c r="F321" s="115"/>
      <c r="G321" s="115"/>
      <c r="H321" s="115"/>
      <c r="I321" s="115"/>
      <c r="J321" s="117"/>
    </row>
    <row r="322" spans="1:10" x14ac:dyDescent="0.2">
      <c r="A322" s="4">
        <f t="shared" si="19"/>
        <v>320</v>
      </c>
      <c r="B322" s="16">
        <f t="shared" si="16"/>
        <v>46</v>
      </c>
      <c r="C322" s="18">
        <f t="shared" si="17"/>
        <v>43783</v>
      </c>
      <c r="D322" s="15" t="str">
        <f t="shared" si="18"/>
        <v>Thu 11/14</v>
      </c>
      <c r="E322" s="112"/>
      <c r="F322" s="115"/>
      <c r="G322" s="115"/>
      <c r="H322" s="115"/>
      <c r="I322" s="115"/>
      <c r="J322" s="117"/>
    </row>
    <row r="323" spans="1:10" x14ac:dyDescent="0.2">
      <c r="A323" s="4">
        <f t="shared" si="19"/>
        <v>321</v>
      </c>
      <c r="B323" s="16">
        <f t="shared" si="16"/>
        <v>46</v>
      </c>
      <c r="C323" s="18">
        <f t="shared" si="17"/>
        <v>43784</v>
      </c>
      <c r="D323" s="15" t="str">
        <f t="shared" si="18"/>
        <v>Fri 11/15</v>
      </c>
      <c r="E323" s="112"/>
      <c r="F323" s="115"/>
      <c r="G323" s="115"/>
      <c r="H323" s="115"/>
      <c r="I323" s="115"/>
      <c r="J323" s="117"/>
    </row>
    <row r="324" spans="1:10" x14ac:dyDescent="0.2">
      <c r="A324" s="5">
        <f t="shared" si="19"/>
        <v>322</v>
      </c>
      <c r="B324" s="22">
        <f t="shared" ref="B324:B366" si="20">IF((WEEKNUM(C324)&gt;52),"1",WEEKNUM(C324))</f>
        <v>46</v>
      </c>
      <c r="C324" s="23">
        <f t="shared" ref="C324:C366" si="21">DATE($A$2,1,1) - WEEKDAY(DATE($A$2,1,1),1) + (A324-1) + 1</f>
        <v>43785</v>
      </c>
      <c r="D324" s="24" t="str">
        <f t="shared" ref="D324:D366" si="22">TEXT((C324),"ddd m/d")</f>
        <v>Sat 11/16</v>
      </c>
      <c r="E324" s="119"/>
      <c r="F324" s="124"/>
      <c r="G324" s="124"/>
      <c r="H324" s="124"/>
      <c r="I324" s="124"/>
      <c r="J324" s="125"/>
    </row>
    <row r="325" spans="1:10" x14ac:dyDescent="0.2">
      <c r="A325" s="2">
        <f t="shared" ref="A325:A366" si="23">A324+1</f>
        <v>323</v>
      </c>
      <c r="B325" s="19">
        <f t="shared" si="20"/>
        <v>47</v>
      </c>
      <c r="C325" s="20">
        <f t="shared" si="21"/>
        <v>43786</v>
      </c>
      <c r="D325" s="21" t="str">
        <f t="shared" si="22"/>
        <v>Sun 11/17</v>
      </c>
      <c r="E325" s="109"/>
      <c r="F325" s="126"/>
      <c r="G325" s="126"/>
      <c r="H325" s="126"/>
      <c r="I325" s="126"/>
      <c r="J325" s="127"/>
    </row>
    <row r="326" spans="1:10" x14ac:dyDescent="0.2">
      <c r="A326" s="4">
        <f t="shared" si="23"/>
        <v>324</v>
      </c>
      <c r="B326" s="16">
        <f t="shared" si="20"/>
        <v>47</v>
      </c>
      <c r="C326" s="18">
        <f t="shared" si="21"/>
        <v>43787</v>
      </c>
      <c r="D326" s="15" t="str">
        <f t="shared" si="22"/>
        <v>Mon 11/18</v>
      </c>
      <c r="E326" s="112"/>
      <c r="F326" s="115"/>
      <c r="G326" s="115"/>
      <c r="H326" s="115"/>
      <c r="I326" s="115"/>
      <c r="J326" s="117"/>
    </row>
    <row r="327" spans="1:10" x14ac:dyDescent="0.2">
      <c r="A327" s="4">
        <f t="shared" si="23"/>
        <v>325</v>
      </c>
      <c r="B327" s="16">
        <f t="shared" si="20"/>
        <v>47</v>
      </c>
      <c r="C327" s="18">
        <f t="shared" si="21"/>
        <v>43788</v>
      </c>
      <c r="D327" s="15" t="str">
        <f t="shared" si="22"/>
        <v>Tue 11/19</v>
      </c>
      <c r="E327" s="112"/>
      <c r="F327" s="115"/>
      <c r="G327" s="115"/>
      <c r="H327" s="115"/>
      <c r="I327" s="115"/>
      <c r="J327" s="117"/>
    </row>
    <row r="328" spans="1:10" x14ac:dyDescent="0.2">
      <c r="A328" s="4">
        <f t="shared" si="23"/>
        <v>326</v>
      </c>
      <c r="B328" s="16">
        <f t="shared" si="20"/>
        <v>47</v>
      </c>
      <c r="C328" s="18">
        <f t="shared" si="21"/>
        <v>43789</v>
      </c>
      <c r="D328" s="15" t="str">
        <f t="shared" si="22"/>
        <v>Wed 11/20</v>
      </c>
      <c r="E328" s="112"/>
      <c r="F328" s="115"/>
      <c r="G328" s="115"/>
      <c r="H328" s="115"/>
      <c r="I328" s="115"/>
      <c r="J328" s="117"/>
    </row>
    <row r="329" spans="1:10" x14ac:dyDescent="0.2">
      <c r="A329" s="4">
        <f t="shared" si="23"/>
        <v>327</v>
      </c>
      <c r="B329" s="16">
        <f t="shared" si="20"/>
        <v>47</v>
      </c>
      <c r="C329" s="18">
        <f t="shared" si="21"/>
        <v>43790</v>
      </c>
      <c r="D329" s="15" t="str">
        <f t="shared" si="22"/>
        <v>Thu 11/21</v>
      </c>
      <c r="E329" s="112"/>
      <c r="F329" s="115"/>
      <c r="G329" s="115"/>
      <c r="H329" s="115"/>
      <c r="I329" s="115"/>
      <c r="J329" s="117"/>
    </row>
    <row r="330" spans="1:10" x14ac:dyDescent="0.2">
      <c r="A330" s="4">
        <f t="shared" si="23"/>
        <v>328</v>
      </c>
      <c r="B330" s="16">
        <f t="shared" si="20"/>
        <v>47</v>
      </c>
      <c r="C330" s="18">
        <f t="shared" si="21"/>
        <v>43791</v>
      </c>
      <c r="D330" s="15" t="str">
        <f t="shared" si="22"/>
        <v>Fri 11/22</v>
      </c>
      <c r="E330" s="112"/>
      <c r="F330" s="115"/>
      <c r="G330" s="115"/>
      <c r="H330" s="115"/>
      <c r="I330" s="115"/>
      <c r="J330" s="117"/>
    </row>
    <row r="331" spans="1:10" x14ac:dyDescent="0.2">
      <c r="A331" s="5">
        <f t="shared" si="23"/>
        <v>329</v>
      </c>
      <c r="B331" s="22">
        <f t="shared" si="20"/>
        <v>47</v>
      </c>
      <c r="C331" s="23">
        <f t="shared" si="21"/>
        <v>43792</v>
      </c>
      <c r="D331" s="24" t="str">
        <f t="shared" si="22"/>
        <v>Sat 11/23</v>
      </c>
      <c r="E331" s="119"/>
      <c r="F331" s="124"/>
      <c r="G331" s="124"/>
      <c r="H331" s="124"/>
      <c r="I331" s="124"/>
      <c r="J331" s="125"/>
    </row>
    <row r="332" spans="1:10" x14ac:dyDescent="0.2">
      <c r="A332" s="2">
        <f t="shared" si="23"/>
        <v>330</v>
      </c>
      <c r="B332" s="19">
        <f t="shared" si="20"/>
        <v>48</v>
      </c>
      <c r="C332" s="20">
        <f t="shared" si="21"/>
        <v>43793</v>
      </c>
      <c r="D332" s="21" t="str">
        <f t="shared" si="22"/>
        <v>Sun 11/24</v>
      </c>
      <c r="E332" s="109"/>
      <c r="F332" s="126"/>
      <c r="G332" s="126"/>
      <c r="H332" s="126"/>
      <c r="I332" s="126"/>
      <c r="J332" s="127"/>
    </row>
    <row r="333" spans="1:10" x14ac:dyDescent="0.2">
      <c r="A333" s="4">
        <f t="shared" si="23"/>
        <v>331</v>
      </c>
      <c r="B333" s="16">
        <f t="shared" si="20"/>
        <v>48</v>
      </c>
      <c r="C333" s="18">
        <f t="shared" si="21"/>
        <v>43794</v>
      </c>
      <c r="D333" s="15" t="str">
        <f t="shared" si="22"/>
        <v>Mon 11/25</v>
      </c>
      <c r="E333" s="112"/>
      <c r="F333" s="115"/>
      <c r="G333" s="115"/>
      <c r="H333" s="115"/>
      <c r="I333" s="115"/>
      <c r="J333" s="117"/>
    </row>
    <row r="334" spans="1:10" x14ac:dyDescent="0.2">
      <c r="A334" s="4">
        <f t="shared" si="23"/>
        <v>332</v>
      </c>
      <c r="B334" s="16">
        <f t="shared" si="20"/>
        <v>48</v>
      </c>
      <c r="C334" s="18">
        <f t="shared" si="21"/>
        <v>43795</v>
      </c>
      <c r="D334" s="15" t="str">
        <f t="shared" si="22"/>
        <v>Tue 11/26</v>
      </c>
      <c r="E334" s="112"/>
      <c r="F334" s="115"/>
      <c r="G334" s="115"/>
      <c r="H334" s="115"/>
      <c r="I334" s="115"/>
      <c r="J334" s="117"/>
    </row>
    <row r="335" spans="1:10" x14ac:dyDescent="0.2">
      <c r="A335" s="4">
        <f t="shared" si="23"/>
        <v>333</v>
      </c>
      <c r="B335" s="16">
        <f t="shared" si="20"/>
        <v>48</v>
      </c>
      <c r="C335" s="18">
        <f t="shared" si="21"/>
        <v>43796</v>
      </c>
      <c r="D335" s="15" t="str">
        <f t="shared" si="22"/>
        <v>Wed 11/27</v>
      </c>
      <c r="E335" s="112"/>
      <c r="F335" s="115"/>
      <c r="G335" s="115"/>
      <c r="H335" s="115"/>
      <c r="I335" s="115"/>
      <c r="J335" s="117"/>
    </row>
    <row r="336" spans="1:10" x14ac:dyDescent="0.2">
      <c r="A336" s="4">
        <f t="shared" si="23"/>
        <v>334</v>
      </c>
      <c r="B336" s="16">
        <f t="shared" si="20"/>
        <v>48</v>
      </c>
      <c r="C336" s="18">
        <f t="shared" si="21"/>
        <v>43797</v>
      </c>
      <c r="D336" s="15" t="str">
        <f t="shared" si="22"/>
        <v>Thu 11/28</v>
      </c>
      <c r="E336" s="112"/>
      <c r="F336" s="115"/>
      <c r="G336" s="115"/>
      <c r="H336" s="115"/>
      <c r="I336" s="115"/>
      <c r="J336" s="117"/>
    </row>
    <row r="337" spans="1:10" x14ac:dyDescent="0.2">
      <c r="A337" s="4">
        <f t="shared" si="23"/>
        <v>335</v>
      </c>
      <c r="B337" s="16">
        <f t="shared" si="20"/>
        <v>48</v>
      </c>
      <c r="C337" s="18">
        <f t="shared" si="21"/>
        <v>43798</v>
      </c>
      <c r="D337" s="15" t="str">
        <f t="shared" si="22"/>
        <v>Fri 11/29</v>
      </c>
      <c r="E337" s="112"/>
      <c r="F337" s="115"/>
      <c r="G337" s="115"/>
      <c r="H337" s="115"/>
      <c r="I337" s="115"/>
      <c r="J337" s="117"/>
    </row>
    <row r="338" spans="1:10" x14ac:dyDescent="0.2">
      <c r="A338" s="5">
        <f t="shared" si="23"/>
        <v>336</v>
      </c>
      <c r="B338" s="22">
        <f t="shared" si="20"/>
        <v>48</v>
      </c>
      <c r="C338" s="23">
        <f t="shared" si="21"/>
        <v>43799</v>
      </c>
      <c r="D338" s="24" t="str">
        <f t="shared" si="22"/>
        <v>Sat 11/30</v>
      </c>
      <c r="E338" s="119"/>
      <c r="F338" s="124"/>
      <c r="G338" s="124"/>
      <c r="H338" s="124"/>
      <c r="I338" s="124"/>
      <c r="J338" s="125"/>
    </row>
    <row r="339" spans="1:10" x14ac:dyDescent="0.2">
      <c r="A339" s="2">
        <f t="shared" si="23"/>
        <v>337</v>
      </c>
      <c r="B339" s="19">
        <f t="shared" si="20"/>
        <v>49</v>
      </c>
      <c r="C339" s="20">
        <f t="shared" si="21"/>
        <v>43800</v>
      </c>
      <c r="D339" s="21" t="str">
        <f t="shared" si="22"/>
        <v>Sun 12/1</v>
      </c>
      <c r="E339" s="109"/>
      <c r="F339" s="126"/>
      <c r="G339" s="126"/>
      <c r="H339" s="126"/>
      <c r="I339" s="126"/>
      <c r="J339" s="127"/>
    </row>
    <row r="340" spans="1:10" x14ac:dyDescent="0.2">
      <c r="A340" s="4">
        <f t="shared" si="23"/>
        <v>338</v>
      </c>
      <c r="B340" s="16">
        <f t="shared" si="20"/>
        <v>49</v>
      </c>
      <c r="C340" s="18">
        <f t="shared" si="21"/>
        <v>43801</v>
      </c>
      <c r="D340" s="15" t="str">
        <f t="shared" si="22"/>
        <v>Mon 12/2</v>
      </c>
      <c r="E340" s="112"/>
      <c r="F340" s="115"/>
      <c r="G340" s="115"/>
      <c r="H340" s="115"/>
      <c r="I340" s="115"/>
      <c r="J340" s="117"/>
    </row>
    <row r="341" spans="1:10" x14ac:dyDescent="0.2">
      <c r="A341" s="4">
        <f t="shared" si="23"/>
        <v>339</v>
      </c>
      <c r="B341" s="16">
        <f t="shared" si="20"/>
        <v>49</v>
      </c>
      <c r="C341" s="18">
        <f t="shared" si="21"/>
        <v>43802</v>
      </c>
      <c r="D341" s="15" t="str">
        <f t="shared" si="22"/>
        <v>Tue 12/3</v>
      </c>
      <c r="E341" s="112"/>
      <c r="F341" s="115"/>
      <c r="G341" s="115"/>
      <c r="H341" s="115"/>
      <c r="I341" s="115"/>
      <c r="J341" s="117"/>
    </row>
    <row r="342" spans="1:10" x14ac:dyDescent="0.2">
      <c r="A342" s="4">
        <f t="shared" si="23"/>
        <v>340</v>
      </c>
      <c r="B342" s="16">
        <f t="shared" si="20"/>
        <v>49</v>
      </c>
      <c r="C342" s="18">
        <f t="shared" si="21"/>
        <v>43803</v>
      </c>
      <c r="D342" s="15" t="str">
        <f t="shared" si="22"/>
        <v>Wed 12/4</v>
      </c>
      <c r="E342" s="112"/>
      <c r="F342" s="115"/>
      <c r="G342" s="115"/>
      <c r="H342" s="115"/>
      <c r="I342" s="115"/>
      <c r="J342" s="117"/>
    </row>
    <row r="343" spans="1:10" x14ac:dyDescent="0.2">
      <c r="A343" s="4">
        <f t="shared" si="23"/>
        <v>341</v>
      </c>
      <c r="B343" s="16">
        <f t="shared" si="20"/>
        <v>49</v>
      </c>
      <c r="C343" s="18">
        <f t="shared" si="21"/>
        <v>43804</v>
      </c>
      <c r="D343" s="15" t="str">
        <f t="shared" si="22"/>
        <v>Thu 12/5</v>
      </c>
      <c r="E343" s="112"/>
      <c r="F343" s="115"/>
      <c r="G343" s="115"/>
      <c r="H343" s="115"/>
      <c r="I343" s="115"/>
      <c r="J343" s="117"/>
    </row>
    <row r="344" spans="1:10" x14ac:dyDescent="0.2">
      <c r="A344" s="4">
        <f t="shared" si="23"/>
        <v>342</v>
      </c>
      <c r="B344" s="16">
        <f t="shared" si="20"/>
        <v>49</v>
      </c>
      <c r="C344" s="18">
        <f t="shared" si="21"/>
        <v>43805</v>
      </c>
      <c r="D344" s="15" t="str">
        <f t="shared" si="22"/>
        <v>Fri 12/6</v>
      </c>
      <c r="E344" s="112"/>
      <c r="F344" s="115"/>
      <c r="G344" s="115"/>
      <c r="H344" s="115"/>
      <c r="I344" s="115"/>
      <c r="J344" s="117"/>
    </row>
    <row r="345" spans="1:10" x14ac:dyDescent="0.2">
      <c r="A345" s="5">
        <f t="shared" si="23"/>
        <v>343</v>
      </c>
      <c r="B345" s="22">
        <f t="shared" si="20"/>
        <v>49</v>
      </c>
      <c r="C345" s="23">
        <f t="shared" si="21"/>
        <v>43806</v>
      </c>
      <c r="D345" s="24" t="str">
        <f t="shared" si="22"/>
        <v>Sat 12/7</v>
      </c>
      <c r="E345" s="119"/>
      <c r="F345" s="124"/>
      <c r="G345" s="124"/>
      <c r="H345" s="124"/>
      <c r="I345" s="124"/>
      <c r="J345" s="125"/>
    </row>
    <row r="346" spans="1:10" x14ac:dyDescent="0.2">
      <c r="A346" s="2">
        <f t="shared" si="23"/>
        <v>344</v>
      </c>
      <c r="B346" s="19">
        <f t="shared" si="20"/>
        <v>50</v>
      </c>
      <c r="C346" s="20">
        <f t="shared" si="21"/>
        <v>43807</v>
      </c>
      <c r="D346" s="21" t="str">
        <f t="shared" si="22"/>
        <v>Sun 12/8</v>
      </c>
      <c r="E346" s="109"/>
      <c r="F346" s="126"/>
      <c r="G346" s="126"/>
      <c r="H346" s="126"/>
      <c r="I346" s="126"/>
      <c r="J346" s="127"/>
    </row>
    <row r="347" spans="1:10" x14ac:dyDescent="0.2">
      <c r="A347" s="4">
        <f t="shared" si="23"/>
        <v>345</v>
      </c>
      <c r="B347" s="16">
        <f t="shared" si="20"/>
        <v>50</v>
      </c>
      <c r="C347" s="18">
        <f t="shared" si="21"/>
        <v>43808</v>
      </c>
      <c r="D347" s="15" t="str">
        <f t="shared" si="22"/>
        <v>Mon 12/9</v>
      </c>
      <c r="E347" s="112"/>
      <c r="F347" s="115"/>
      <c r="G347" s="115"/>
      <c r="H347" s="115"/>
      <c r="I347" s="115"/>
      <c r="J347" s="117"/>
    </row>
    <row r="348" spans="1:10" x14ac:dyDescent="0.2">
      <c r="A348" s="4">
        <f t="shared" si="23"/>
        <v>346</v>
      </c>
      <c r="B348" s="16">
        <f t="shared" si="20"/>
        <v>50</v>
      </c>
      <c r="C348" s="18">
        <f t="shared" si="21"/>
        <v>43809</v>
      </c>
      <c r="D348" s="15" t="str">
        <f t="shared" si="22"/>
        <v>Tue 12/10</v>
      </c>
      <c r="E348" s="112"/>
      <c r="F348" s="115"/>
      <c r="G348" s="115"/>
      <c r="H348" s="115"/>
      <c r="I348" s="115"/>
      <c r="J348" s="117"/>
    </row>
    <row r="349" spans="1:10" x14ac:dyDescent="0.2">
      <c r="A349" s="4">
        <f t="shared" si="23"/>
        <v>347</v>
      </c>
      <c r="B349" s="16">
        <f t="shared" si="20"/>
        <v>50</v>
      </c>
      <c r="C349" s="18">
        <f t="shared" si="21"/>
        <v>43810</v>
      </c>
      <c r="D349" s="15" t="str">
        <f t="shared" si="22"/>
        <v>Wed 12/11</v>
      </c>
      <c r="E349" s="112"/>
      <c r="F349" s="115"/>
      <c r="G349" s="115"/>
      <c r="H349" s="115"/>
      <c r="I349" s="115"/>
      <c r="J349" s="117"/>
    </row>
    <row r="350" spans="1:10" x14ac:dyDescent="0.2">
      <c r="A350" s="4">
        <f t="shared" si="23"/>
        <v>348</v>
      </c>
      <c r="B350" s="16">
        <f t="shared" si="20"/>
        <v>50</v>
      </c>
      <c r="C350" s="18">
        <f t="shared" si="21"/>
        <v>43811</v>
      </c>
      <c r="D350" s="15" t="str">
        <f t="shared" si="22"/>
        <v>Thu 12/12</v>
      </c>
      <c r="E350" s="112"/>
      <c r="F350" s="115"/>
      <c r="G350" s="115"/>
      <c r="H350" s="115"/>
      <c r="I350" s="115"/>
      <c r="J350" s="117"/>
    </row>
    <row r="351" spans="1:10" x14ac:dyDescent="0.2">
      <c r="A351" s="4">
        <f t="shared" si="23"/>
        <v>349</v>
      </c>
      <c r="B351" s="16">
        <f t="shared" si="20"/>
        <v>50</v>
      </c>
      <c r="C351" s="18">
        <f t="shared" si="21"/>
        <v>43812</v>
      </c>
      <c r="D351" s="15" t="str">
        <f t="shared" si="22"/>
        <v>Fri 12/13</v>
      </c>
      <c r="E351" s="112"/>
      <c r="F351" s="115"/>
      <c r="G351" s="115"/>
      <c r="H351" s="115"/>
      <c r="I351" s="115"/>
      <c r="J351" s="117"/>
    </row>
    <row r="352" spans="1:10" x14ac:dyDescent="0.2">
      <c r="A352" s="5">
        <f t="shared" si="23"/>
        <v>350</v>
      </c>
      <c r="B352" s="22">
        <f t="shared" si="20"/>
        <v>50</v>
      </c>
      <c r="C352" s="23">
        <f t="shared" si="21"/>
        <v>43813</v>
      </c>
      <c r="D352" s="24" t="str">
        <f t="shared" si="22"/>
        <v>Sat 12/14</v>
      </c>
      <c r="E352" s="119"/>
      <c r="F352" s="124"/>
      <c r="G352" s="124"/>
      <c r="H352" s="124"/>
      <c r="I352" s="124"/>
      <c r="J352" s="125"/>
    </row>
    <row r="353" spans="1:10" x14ac:dyDescent="0.2">
      <c r="A353" s="2">
        <f t="shared" si="23"/>
        <v>351</v>
      </c>
      <c r="B353" s="19">
        <f t="shared" si="20"/>
        <v>51</v>
      </c>
      <c r="C353" s="20">
        <f t="shared" si="21"/>
        <v>43814</v>
      </c>
      <c r="D353" s="21" t="str">
        <f t="shared" si="22"/>
        <v>Sun 12/15</v>
      </c>
      <c r="E353" s="109"/>
      <c r="F353" s="126"/>
      <c r="G353" s="126"/>
      <c r="H353" s="126"/>
      <c r="I353" s="126"/>
      <c r="J353" s="127"/>
    </row>
    <row r="354" spans="1:10" x14ac:dyDescent="0.2">
      <c r="A354" s="4">
        <f t="shared" si="23"/>
        <v>352</v>
      </c>
      <c r="B354" s="16">
        <f t="shared" si="20"/>
        <v>51</v>
      </c>
      <c r="C354" s="18">
        <f t="shared" si="21"/>
        <v>43815</v>
      </c>
      <c r="D354" s="15" t="str">
        <f t="shared" si="22"/>
        <v>Mon 12/16</v>
      </c>
      <c r="E354" s="112"/>
      <c r="F354" s="115"/>
      <c r="G354" s="115"/>
      <c r="H354" s="115"/>
      <c r="I354" s="115"/>
      <c r="J354" s="117"/>
    </row>
    <row r="355" spans="1:10" x14ac:dyDescent="0.2">
      <c r="A355" s="4">
        <f t="shared" si="23"/>
        <v>353</v>
      </c>
      <c r="B355" s="16">
        <f t="shared" si="20"/>
        <v>51</v>
      </c>
      <c r="C355" s="18">
        <f t="shared" si="21"/>
        <v>43816</v>
      </c>
      <c r="D355" s="15" t="str">
        <f t="shared" si="22"/>
        <v>Tue 12/17</v>
      </c>
      <c r="E355" s="112"/>
      <c r="F355" s="115"/>
      <c r="G355" s="115"/>
      <c r="H355" s="115"/>
      <c r="I355" s="115"/>
      <c r="J355" s="117"/>
    </row>
    <row r="356" spans="1:10" x14ac:dyDescent="0.2">
      <c r="A356" s="4">
        <f t="shared" si="23"/>
        <v>354</v>
      </c>
      <c r="B356" s="16">
        <f t="shared" si="20"/>
        <v>51</v>
      </c>
      <c r="C356" s="18">
        <f t="shared" si="21"/>
        <v>43817</v>
      </c>
      <c r="D356" s="15" t="str">
        <f t="shared" si="22"/>
        <v>Wed 12/18</v>
      </c>
      <c r="E356" s="112"/>
      <c r="F356" s="115"/>
      <c r="G356" s="115"/>
      <c r="H356" s="115"/>
      <c r="I356" s="115"/>
      <c r="J356" s="117"/>
    </row>
    <row r="357" spans="1:10" x14ac:dyDescent="0.2">
      <c r="A357" s="4">
        <f t="shared" si="23"/>
        <v>355</v>
      </c>
      <c r="B357" s="16">
        <f t="shared" si="20"/>
        <v>51</v>
      </c>
      <c r="C357" s="18">
        <f t="shared" si="21"/>
        <v>43818</v>
      </c>
      <c r="D357" s="15" t="str">
        <f t="shared" si="22"/>
        <v>Thu 12/19</v>
      </c>
      <c r="E357" s="112"/>
      <c r="F357" s="115"/>
      <c r="G357" s="115"/>
      <c r="H357" s="115"/>
      <c r="I357" s="115"/>
      <c r="J357" s="117"/>
    </row>
    <row r="358" spans="1:10" x14ac:dyDescent="0.2">
      <c r="A358" s="4">
        <f t="shared" si="23"/>
        <v>356</v>
      </c>
      <c r="B358" s="16">
        <f t="shared" si="20"/>
        <v>51</v>
      </c>
      <c r="C358" s="18">
        <f t="shared" si="21"/>
        <v>43819</v>
      </c>
      <c r="D358" s="15" t="str">
        <f t="shared" si="22"/>
        <v>Fri 12/20</v>
      </c>
      <c r="E358" s="112"/>
      <c r="F358" s="115"/>
      <c r="G358" s="115"/>
      <c r="H358" s="115"/>
      <c r="I358" s="115"/>
      <c r="J358" s="117"/>
    </row>
    <row r="359" spans="1:10" x14ac:dyDescent="0.2">
      <c r="A359" s="5">
        <f t="shared" si="23"/>
        <v>357</v>
      </c>
      <c r="B359" s="22">
        <f t="shared" si="20"/>
        <v>51</v>
      </c>
      <c r="C359" s="23">
        <f t="shared" si="21"/>
        <v>43820</v>
      </c>
      <c r="D359" s="24" t="str">
        <f t="shared" si="22"/>
        <v>Sat 12/21</v>
      </c>
      <c r="E359" s="119"/>
      <c r="F359" s="124"/>
      <c r="G359" s="124"/>
      <c r="H359" s="124"/>
      <c r="I359" s="124"/>
      <c r="J359" s="125"/>
    </row>
    <row r="360" spans="1:10" x14ac:dyDescent="0.2">
      <c r="A360" s="2">
        <f t="shared" si="23"/>
        <v>358</v>
      </c>
      <c r="B360" s="19">
        <f t="shared" si="20"/>
        <v>52</v>
      </c>
      <c r="C360" s="20">
        <f t="shared" si="21"/>
        <v>43821</v>
      </c>
      <c r="D360" s="21" t="str">
        <f t="shared" si="22"/>
        <v>Sun 12/22</v>
      </c>
      <c r="E360" s="109"/>
      <c r="F360" s="126"/>
      <c r="G360" s="126"/>
      <c r="H360" s="126"/>
      <c r="I360" s="126"/>
      <c r="J360" s="127"/>
    </row>
    <row r="361" spans="1:10" x14ac:dyDescent="0.2">
      <c r="A361" s="4">
        <f t="shared" si="23"/>
        <v>359</v>
      </c>
      <c r="B361" s="16">
        <f t="shared" si="20"/>
        <v>52</v>
      </c>
      <c r="C361" s="18">
        <f t="shared" si="21"/>
        <v>43822</v>
      </c>
      <c r="D361" s="15" t="str">
        <f t="shared" si="22"/>
        <v>Mon 12/23</v>
      </c>
      <c r="E361" s="112"/>
      <c r="F361" s="115"/>
      <c r="G361" s="115"/>
      <c r="H361" s="115"/>
      <c r="I361" s="115"/>
      <c r="J361" s="117"/>
    </row>
    <row r="362" spans="1:10" x14ac:dyDescent="0.2">
      <c r="A362" s="4">
        <f t="shared" si="23"/>
        <v>360</v>
      </c>
      <c r="B362" s="16">
        <f t="shared" si="20"/>
        <v>52</v>
      </c>
      <c r="C362" s="18">
        <f t="shared" si="21"/>
        <v>43823</v>
      </c>
      <c r="D362" s="15" t="str">
        <f t="shared" si="22"/>
        <v>Tue 12/24</v>
      </c>
      <c r="E362" s="112"/>
      <c r="F362" s="115"/>
      <c r="G362" s="115"/>
      <c r="H362" s="115"/>
      <c r="I362" s="115"/>
      <c r="J362" s="117"/>
    </row>
    <row r="363" spans="1:10" x14ac:dyDescent="0.2">
      <c r="A363" s="4">
        <f t="shared" si="23"/>
        <v>361</v>
      </c>
      <c r="B363" s="16">
        <f t="shared" si="20"/>
        <v>52</v>
      </c>
      <c r="C363" s="18">
        <f t="shared" si="21"/>
        <v>43824</v>
      </c>
      <c r="D363" s="15" t="str">
        <f t="shared" si="22"/>
        <v>Wed 12/25</v>
      </c>
      <c r="E363" s="112"/>
      <c r="F363" s="115"/>
      <c r="G363" s="115"/>
      <c r="H363" s="115"/>
      <c r="I363" s="115"/>
      <c r="J363" s="117"/>
    </row>
    <row r="364" spans="1:10" x14ac:dyDescent="0.2">
      <c r="A364" s="4">
        <f t="shared" si="23"/>
        <v>362</v>
      </c>
      <c r="B364" s="16">
        <f t="shared" si="20"/>
        <v>52</v>
      </c>
      <c r="C364" s="18">
        <f t="shared" si="21"/>
        <v>43825</v>
      </c>
      <c r="D364" s="15" t="str">
        <f t="shared" si="22"/>
        <v>Thu 12/26</v>
      </c>
      <c r="E364" s="112"/>
      <c r="F364" s="115"/>
      <c r="G364" s="115"/>
      <c r="H364" s="115"/>
      <c r="I364" s="115"/>
      <c r="J364" s="117"/>
    </row>
    <row r="365" spans="1:10" x14ac:dyDescent="0.2">
      <c r="A365" s="4">
        <f t="shared" si="23"/>
        <v>363</v>
      </c>
      <c r="B365" s="16">
        <f t="shared" si="20"/>
        <v>52</v>
      </c>
      <c r="C365" s="18">
        <f t="shared" si="21"/>
        <v>43826</v>
      </c>
      <c r="D365" s="15" t="str">
        <f t="shared" si="22"/>
        <v>Fri 12/27</v>
      </c>
      <c r="E365" s="112"/>
      <c r="F365" s="115"/>
      <c r="G365" s="115"/>
      <c r="H365" s="115"/>
      <c r="I365" s="115"/>
      <c r="J365" s="117"/>
    </row>
    <row r="366" spans="1:10" x14ac:dyDescent="0.2">
      <c r="A366" s="5">
        <f t="shared" si="23"/>
        <v>364</v>
      </c>
      <c r="B366" s="22">
        <f t="shared" si="20"/>
        <v>52</v>
      </c>
      <c r="C366" s="23">
        <f t="shared" si="21"/>
        <v>43827</v>
      </c>
      <c r="D366" s="24" t="str">
        <f t="shared" si="22"/>
        <v>Sat 12/28</v>
      </c>
      <c r="E366" s="119"/>
      <c r="F366" s="124"/>
      <c r="G366" s="124"/>
      <c r="H366" s="124"/>
      <c r="I366" s="124"/>
      <c r="J366" s="125"/>
    </row>
  </sheetData>
  <sheetProtection sheet="1" objects="1" scenarios="1" formatCells="0" formatColumns="0" formatRows="0"/>
  <conditionalFormatting sqref="E3:J366">
    <cfRule type="beginsWith" dxfId="7" priority="4" operator="beginsWith" text="0">
      <formula>LEFT(E3,LEN("0"))="0"</formula>
    </cfRule>
  </conditionalFormatting>
  <conditionalFormatting sqref="D3:J366">
    <cfRule type="expression" dxfId="6" priority="2" stopIfTrue="1">
      <formula>$C3=TODAY()</formula>
    </cfRule>
    <cfRule type="expression" dxfId="5" priority="3">
      <formula>$B3=WEEKNUM(NOW())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6"/>
  <sheetViews>
    <sheetView topLeftCell="D1" zoomScale="125" zoomScaleNormal="125" zoomScalePageLayoutView="125" workbookViewId="0">
      <pane ySplit="2" topLeftCell="A3" activePane="bottomLeft" state="frozen"/>
      <selection activeCell="D1" sqref="D1"/>
      <selection pane="bottomLeft" activeCell="G2" sqref="G2"/>
    </sheetView>
  </sheetViews>
  <sheetFormatPr baseColWidth="10" defaultColWidth="10.83203125" defaultRowHeight="15" x14ac:dyDescent="0.2"/>
  <cols>
    <col min="1" max="1" width="5" style="12" hidden="1" customWidth="1"/>
    <col min="2" max="2" width="5.33203125" style="10" hidden="1" customWidth="1"/>
    <col min="3" max="3" width="7.6640625" style="12" hidden="1" customWidth="1"/>
    <col min="4" max="4" width="9.6640625" style="14" bestFit="1" customWidth="1"/>
    <col min="5" max="5" width="8.6640625" style="10" customWidth="1"/>
    <col min="6" max="10" width="8.83203125" style="10" customWidth="1"/>
    <col min="11" max="11" width="10.83203125" style="9"/>
  </cols>
  <sheetData>
    <row r="1" spans="1:11" ht="32" x14ac:dyDescent="0.2">
      <c r="A1" s="10"/>
      <c r="C1" s="10"/>
      <c r="D1" s="10">
        <f>Daily!D1</f>
        <v>2019</v>
      </c>
      <c r="E1" s="49" t="s">
        <v>21</v>
      </c>
      <c r="F1" s="49" t="s">
        <v>22</v>
      </c>
      <c r="G1" s="49" t="s">
        <v>36</v>
      </c>
      <c r="H1" s="49" t="s">
        <v>35</v>
      </c>
      <c r="I1" s="49" t="s">
        <v>34</v>
      </c>
      <c r="J1" s="49" t="s">
        <v>33</v>
      </c>
      <c r="K1" s="94" t="s">
        <v>27</v>
      </c>
    </row>
    <row r="2" spans="1:11" ht="16" x14ac:dyDescent="0.2">
      <c r="A2" s="16">
        <f>D1</f>
        <v>2019</v>
      </c>
      <c r="B2" s="16" t="s">
        <v>0</v>
      </c>
      <c r="C2" s="16" t="s">
        <v>15</v>
      </c>
      <c r="D2" s="13" t="s">
        <v>17</v>
      </c>
      <c r="E2" s="17">
        <v>0</v>
      </c>
      <c r="F2" s="17">
        <v>3</v>
      </c>
      <c r="G2" s="17">
        <v>60</v>
      </c>
      <c r="H2" s="17">
        <v>65</v>
      </c>
      <c r="I2" s="17">
        <v>70</v>
      </c>
      <c r="J2" s="17">
        <v>75</v>
      </c>
    </row>
    <row r="3" spans="1:11" x14ac:dyDescent="0.2">
      <c r="A3" s="2">
        <v>1</v>
      </c>
      <c r="B3" s="19" t="str">
        <f>IF((WEEKNUM(C3)&gt;52),"1",WEEKNUM(C3))</f>
        <v>1</v>
      </c>
      <c r="C3" s="20">
        <f>DATE($A$2,1,1) - WEEKDAY(DATE($A$2,1,1),1) + (A3-1) + 1</f>
        <v>43464</v>
      </c>
      <c r="D3" s="21" t="str">
        <f>TEXT((C3),"ddd m/d")</f>
        <v>Sun 12/30</v>
      </c>
      <c r="E3" s="109"/>
      <c r="F3" s="110"/>
      <c r="G3" s="110"/>
      <c r="H3" s="110"/>
      <c r="I3" s="110"/>
      <c r="J3" s="111"/>
      <c r="K3" s="128"/>
    </row>
    <row r="4" spans="1:11" x14ac:dyDescent="0.2">
      <c r="A4" s="4">
        <f>A3+1</f>
        <v>2</v>
      </c>
      <c r="B4" s="16" t="str">
        <f t="shared" ref="B4:B67" si="0">IF((WEEKNUM(C4)&gt;52),"1",WEEKNUM(C4))</f>
        <v>1</v>
      </c>
      <c r="C4" s="18">
        <f t="shared" ref="C4:C67" si="1">DATE($A$2,1,1) - WEEKDAY(DATE($A$2,1,1),1) + (A4-1) + 1</f>
        <v>43465</v>
      </c>
      <c r="D4" s="15" t="str">
        <f t="shared" ref="D4:D67" si="2">TEXT((C4),"ddd m/d")</f>
        <v>Mon 12/31</v>
      </c>
      <c r="E4" s="112"/>
      <c r="F4" s="113"/>
      <c r="G4" s="113"/>
      <c r="H4" s="113"/>
      <c r="I4" s="113"/>
      <c r="J4" s="114"/>
      <c r="K4" s="129"/>
    </row>
    <row r="5" spans="1:11" x14ac:dyDescent="0.2">
      <c r="A5" s="4">
        <f t="shared" ref="A5:A68" si="3">A4+1</f>
        <v>3</v>
      </c>
      <c r="B5" s="16">
        <f t="shared" si="0"/>
        <v>1</v>
      </c>
      <c r="C5" s="18">
        <f t="shared" si="1"/>
        <v>43466</v>
      </c>
      <c r="D5" s="15" t="str">
        <f t="shared" si="2"/>
        <v>Tue 1/1</v>
      </c>
      <c r="E5" s="112"/>
      <c r="F5" s="113"/>
      <c r="G5" s="113"/>
      <c r="H5" s="113"/>
      <c r="I5" s="113"/>
      <c r="J5" s="114"/>
      <c r="K5" s="129"/>
    </row>
    <row r="6" spans="1:11" x14ac:dyDescent="0.2">
      <c r="A6" s="4">
        <f t="shared" si="3"/>
        <v>4</v>
      </c>
      <c r="B6" s="16">
        <f t="shared" si="0"/>
        <v>1</v>
      </c>
      <c r="C6" s="18">
        <f t="shared" si="1"/>
        <v>43467</v>
      </c>
      <c r="D6" s="15" t="str">
        <f t="shared" si="2"/>
        <v>Wed 1/2</v>
      </c>
      <c r="E6" s="112"/>
      <c r="F6" s="113"/>
      <c r="G6" s="113"/>
      <c r="H6" s="115"/>
      <c r="I6" s="116"/>
      <c r="J6" s="117"/>
      <c r="K6" s="129"/>
    </row>
    <row r="7" spans="1:11" x14ac:dyDescent="0.2">
      <c r="A7" s="4">
        <f t="shared" si="3"/>
        <v>5</v>
      </c>
      <c r="B7" s="16">
        <f t="shared" si="0"/>
        <v>1</v>
      </c>
      <c r="C7" s="18">
        <f t="shared" si="1"/>
        <v>43468</v>
      </c>
      <c r="D7" s="15" t="str">
        <f t="shared" si="2"/>
        <v>Thu 1/3</v>
      </c>
      <c r="E7" s="112"/>
      <c r="F7" s="113"/>
      <c r="G7" s="113"/>
      <c r="H7" s="115"/>
      <c r="I7" s="116"/>
      <c r="J7" s="117"/>
      <c r="K7" s="129"/>
    </row>
    <row r="8" spans="1:11" x14ac:dyDescent="0.2">
      <c r="A8" s="4">
        <f t="shared" si="3"/>
        <v>6</v>
      </c>
      <c r="B8" s="16">
        <f t="shared" si="0"/>
        <v>1</v>
      </c>
      <c r="C8" s="18">
        <f t="shared" si="1"/>
        <v>43469</v>
      </c>
      <c r="D8" s="15" t="str">
        <f t="shared" si="2"/>
        <v>Fri 1/4</v>
      </c>
      <c r="E8" s="112"/>
      <c r="F8" s="113"/>
      <c r="G8" s="113"/>
      <c r="H8" s="116"/>
      <c r="I8" s="116"/>
      <c r="J8" s="118"/>
      <c r="K8" s="129"/>
    </row>
    <row r="9" spans="1:11" x14ac:dyDescent="0.2">
      <c r="A9" s="5">
        <f t="shared" si="3"/>
        <v>7</v>
      </c>
      <c r="B9" s="22">
        <f t="shared" si="0"/>
        <v>1</v>
      </c>
      <c r="C9" s="23">
        <f t="shared" si="1"/>
        <v>43470</v>
      </c>
      <c r="D9" s="24" t="str">
        <f t="shared" si="2"/>
        <v>Sat 1/5</v>
      </c>
      <c r="E9" s="119"/>
      <c r="F9" s="120"/>
      <c r="G9" s="120"/>
      <c r="H9" s="120"/>
      <c r="I9" s="120"/>
      <c r="J9" s="121"/>
      <c r="K9" s="129"/>
    </row>
    <row r="10" spans="1:11" x14ac:dyDescent="0.2">
      <c r="A10" s="2">
        <f t="shared" si="3"/>
        <v>8</v>
      </c>
      <c r="B10" s="19">
        <f t="shared" si="0"/>
        <v>2</v>
      </c>
      <c r="C10" s="20">
        <f t="shared" si="1"/>
        <v>43471</v>
      </c>
      <c r="D10" s="21" t="str">
        <f t="shared" si="2"/>
        <v>Sun 1/6</v>
      </c>
      <c r="E10" s="109"/>
      <c r="F10" s="122"/>
      <c r="G10" s="122"/>
      <c r="H10" s="122"/>
      <c r="I10" s="122"/>
      <c r="J10" s="123"/>
      <c r="K10" s="129"/>
    </row>
    <row r="11" spans="1:11" x14ac:dyDescent="0.2">
      <c r="A11" s="4">
        <f t="shared" si="3"/>
        <v>9</v>
      </c>
      <c r="B11" s="16">
        <f t="shared" si="0"/>
        <v>2</v>
      </c>
      <c r="C11" s="18">
        <f t="shared" si="1"/>
        <v>43472</v>
      </c>
      <c r="D11" s="15" t="str">
        <f t="shared" si="2"/>
        <v>Mon 1/7</v>
      </c>
      <c r="E11" s="112"/>
      <c r="F11" s="116"/>
      <c r="G11" s="116"/>
      <c r="H11" s="116"/>
      <c r="I11" s="116"/>
      <c r="J11" s="118"/>
      <c r="K11" s="129"/>
    </row>
    <row r="12" spans="1:11" x14ac:dyDescent="0.2">
      <c r="A12" s="4">
        <f t="shared" si="3"/>
        <v>10</v>
      </c>
      <c r="B12" s="16">
        <f t="shared" si="0"/>
        <v>2</v>
      </c>
      <c r="C12" s="18">
        <f t="shared" si="1"/>
        <v>43473</v>
      </c>
      <c r="D12" s="15" t="str">
        <f t="shared" si="2"/>
        <v>Tue 1/8</v>
      </c>
      <c r="E12" s="112"/>
      <c r="F12" s="116"/>
      <c r="G12" s="116"/>
      <c r="H12" s="116"/>
      <c r="I12" s="116"/>
      <c r="J12" s="118"/>
      <c r="K12" s="129"/>
    </row>
    <row r="13" spans="1:11" x14ac:dyDescent="0.2">
      <c r="A13" s="4">
        <f t="shared" si="3"/>
        <v>11</v>
      </c>
      <c r="B13" s="16">
        <f t="shared" si="0"/>
        <v>2</v>
      </c>
      <c r="C13" s="18">
        <f t="shared" si="1"/>
        <v>43474</v>
      </c>
      <c r="D13" s="15" t="str">
        <f t="shared" si="2"/>
        <v>Wed 1/9</v>
      </c>
      <c r="E13" s="112"/>
      <c r="F13" s="116"/>
      <c r="G13" s="115"/>
      <c r="H13" s="116"/>
      <c r="I13" s="116"/>
      <c r="J13" s="118"/>
      <c r="K13" s="129"/>
    </row>
    <row r="14" spans="1:11" x14ac:dyDescent="0.2">
      <c r="A14" s="4">
        <f t="shared" si="3"/>
        <v>12</v>
      </c>
      <c r="B14" s="16">
        <f t="shared" si="0"/>
        <v>2</v>
      </c>
      <c r="C14" s="18">
        <f t="shared" si="1"/>
        <v>43475</v>
      </c>
      <c r="D14" s="15" t="str">
        <f t="shared" si="2"/>
        <v>Thu 1/10</v>
      </c>
      <c r="E14" s="112"/>
      <c r="F14" s="116"/>
      <c r="G14" s="116"/>
      <c r="H14" s="116"/>
      <c r="I14" s="116"/>
      <c r="J14" s="118"/>
      <c r="K14" s="129"/>
    </row>
    <row r="15" spans="1:11" x14ac:dyDescent="0.2">
      <c r="A15" s="4">
        <f t="shared" si="3"/>
        <v>13</v>
      </c>
      <c r="B15" s="16">
        <f t="shared" si="0"/>
        <v>2</v>
      </c>
      <c r="C15" s="18">
        <f t="shared" si="1"/>
        <v>43476</v>
      </c>
      <c r="D15" s="15" t="str">
        <f t="shared" si="2"/>
        <v>Fri 1/11</v>
      </c>
      <c r="E15" s="112"/>
      <c r="F15" s="116"/>
      <c r="G15" s="116"/>
      <c r="H15" s="116"/>
      <c r="I15" s="116"/>
      <c r="J15" s="118"/>
      <c r="K15" s="129"/>
    </row>
    <row r="16" spans="1:11" x14ac:dyDescent="0.2">
      <c r="A16" s="5">
        <f t="shared" si="3"/>
        <v>14</v>
      </c>
      <c r="B16" s="22">
        <f t="shared" si="0"/>
        <v>2</v>
      </c>
      <c r="C16" s="23">
        <f t="shared" si="1"/>
        <v>43477</v>
      </c>
      <c r="D16" s="24" t="str">
        <f t="shared" si="2"/>
        <v>Sat 1/12</v>
      </c>
      <c r="E16" s="119"/>
      <c r="F16" s="124"/>
      <c r="G16" s="124"/>
      <c r="H16" s="124"/>
      <c r="I16" s="124"/>
      <c r="J16" s="125"/>
      <c r="K16" s="129"/>
    </row>
    <row r="17" spans="1:11" x14ac:dyDescent="0.2">
      <c r="A17" s="2">
        <f t="shared" si="3"/>
        <v>15</v>
      </c>
      <c r="B17" s="19">
        <f t="shared" si="0"/>
        <v>3</v>
      </c>
      <c r="C17" s="20">
        <f t="shared" si="1"/>
        <v>43478</v>
      </c>
      <c r="D17" s="21" t="str">
        <f t="shared" si="2"/>
        <v>Sun 1/13</v>
      </c>
      <c r="E17" s="109"/>
      <c r="F17" s="126"/>
      <c r="G17" s="126"/>
      <c r="H17" s="126"/>
      <c r="I17" s="126"/>
      <c r="J17" s="127"/>
      <c r="K17" s="129"/>
    </row>
    <row r="18" spans="1:11" x14ac:dyDescent="0.2">
      <c r="A18" s="4">
        <f t="shared" si="3"/>
        <v>16</v>
      </c>
      <c r="B18" s="16">
        <f t="shared" si="0"/>
        <v>3</v>
      </c>
      <c r="C18" s="18">
        <f t="shared" si="1"/>
        <v>43479</v>
      </c>
      <c r="D18" s="15" t="str">
        <f t="shared" si="2"/>
        <v>Mon 1/14</v>
      </c>
      <c r="E18" s="112"/>
      <c r="F18" s="115"/>
      <c r="G18" s="115"/>
      <c r="H18" s="115"/>
      <c r="I18" s="115"/>
      <c r="J18" s="117"/>
      <c r="K18" s="129"/>
    </row>
    <row r="19" spans="1:11" x14ac:dyDescent="0.2">
      <c r="A19" s="4">
        <f t="shared" si="3"/>
        <v>17</v>
      </c>
      <c r="B19" s="16">
        <f t="shared" si="0"/>
        <v>3</v>
      </c>
      <c r="C19" s="18">
        <f t="shared" si="1"/>
        <v>43480</v>
      </c>
      <c r="D19" s="15" t="str">
        <f t="shared" si="2"/>
        <v>Tue 1/15</v>
      </c>
      <c r="E19" s="112"/>
      <c r="F19" s="115"/>
      <c r="G19" s="115"/>
      <c r="H19" s="115"/>
      <c r="I19" s="115"/>
      <c r="J19" s="117"/>
      <c r="K19" s="129"/>
    </row>
    <row r="20" spans="1:11" x14ac:dyDescent="0.2">
      <c r="A20" s="4">
        <f t="shared" si="3"/>
        <v>18</v>
      </c>
      <c r="B20" s="16">
        <f t="shared" si="0"/>
        <v>3</v>
      </c>
      <c r="C20" s="18">
        <f t="shared" si="1"/>
        <v>43481</v>
      </c>
      <c r="D20" s="15" t="str">
        <f t="shared" si="2"/>
        <v>Wed 1/16</v>
      </c>
      <c r="E20" s="112"/>
      <c r="F20" s="115"/>
      <c r="G20" s="115"/>
      <c r="H20" s="115"/>
      <c r="I20" s="115"/>
      <c r="J20" s="117"/>
      <c r="K20" s="129"/>
    </row>
    <row r="21" spans="1:11" x14ac:dyDescent="0.2">
      <c r="A21" s="4">
        <f t="shared" si="3"/>
        <v>19</v>
      </c>
      <c r="B21" s="16">
        <f t="shared" si="0"/>
        <v>3</v>
      </c>
      <c r="C21" s="18">
        <f t="shared" si="1"/>
        <v>43482</v>
      </c>
      <c r="D21" s="15" t="str">
        <f t="shared" si="2"/>
        <v>Thu 1/17</v>
      </c>
      <c r="E21" s="112"/>
      <c r="F21" s="115"/>
      <c r="G21" s="115"/>
      <c r="H21" s="115"/>
      <c r="I21" s="115"/>
      <c r="J21" s="117"/>
      <c r="K21" s="129"/>
    </row>
    <row r="22" spans="1:11" x14ac:dyDescent="0.2">
      <c r="A22" s="4">
        <f t="shared" si="3"/>
        <v>20</v>
      </c>
      <c r="B22" s="16">
        <f t="shared" si="0"/>
        <v>3</v>
      </c>
      <c r="C22" s="18">
        <f t="shared" si="1"/>
        <v>43483</v>
      </c>
      <c r="D22" s="15" t="str">
        <f t="shared" si="2"/>
        <v>Fri 1/18</v>
      </c>
      <c r="E22" s="112"/>
      <c r="F22" s="115"/>
      <c r="G22" s="115"/>
      <c r="H22" s="115"/>
      <c r="I22" s="115"/>
      <c r="J22" s="117"/>
      <c r="K22" s="129"/>
    </row>
    <row r="23" spans="1:11" x14ac:dyDescent="0.2">
      <c r="A23" s="5">
        <f t="shared" si="3"/>
        <v>21</v>
      </c>
      <c r="B23" s="22">
        <f t="shared" si="0"/>
        <v>3</v>
      </c>
      <c r="C23" s="23">
        <f t="shared" si="1"/>
        <v>43484</v>
      </c>
      <c r="D23" s="24" t="str">
        <f t="shared" si="2"/>
        <v>Sat 1/19</v>
      </c>
      <c r="E23" s="119"/>
      <c r="F23" s="124"/>
      <c r="G23" s="124"/>
      <c r="H23" s="124"/>
      <c r="I23" s="124"/>
      <c r="J23" s="125"/>
      <c r="K23" s="129"/>
    </row>
    <row r="24" spans="1:11" x14ac:dyDescent="0.2">
      <c r="A24" s="2">
        <f t="shared" si="3"/>
        <v>22</v>
      </c>
      <c r="B24" s="19">
        <f t="shared" si="0"/>
        <v>4</v>
      </c>
      <c r="C24" s="20">
        <f t="shared" si="1"/>
        <v>43485</v>
      </c>
      <c r="D24" s="21" t="str">
        <f t="shared" si="2"/>
        <v>Sun 1/20</v>
      </c>
      <c r="E24" s="109"/>
      <c r="F24" s="126"/>
      <c r="G24" s="126"/>
      <c r="H24" s="126"/>
      <c r="I24" s="126"/>
      <c r="J24" s="127"/>
      <c r="K24" s="129"/>
    </row>
    <row r="25" spans="1:11" x14ac:dyDescent="0.2">
      <c r="A25" s="4">
        <f t="shared" si="3"/>
        <v>23</v>
      </c>
      <c r="B25" s="16">
        <f t="shared" si="0"/>
        <v>4</v>
      </c>
      <c r="C25" s="18">
        <f t="shared" si="1"/>
        <v>43486</v>
      </c>
      <c r="D25" s="15" t="str">
        <f t="shared" si="2"/>
        <v>Mon 1/21</v>
      </c>
      <c r="E25" s="112"/>
      <c r="F25" s="115"/>
      <c r="G25" s="115"/>
      <c r="H25" s="115"/>
      <c r="I25" s="115"/>
      <c r="J25" s="117"/>
      <c r="K25" s="129"/>
    </row>
    <row r="26" spans="1:11" x14ac:dyDescent="0.2">
      <c r="A26" s="4">
        <f t="shared" si="3"/>
        <v>24</v>
      </c>
      <c r="B26" s="16">
        <f t="shared" si="0"/>
        <v>4</v>
      </c>
      <c r="C26" s="18">
        <f t="shared" si="1"/>
        <v>43487</v>
      </c>
      <c r="D26" s="15" t="str">
        <f t="shared" si="2"/>
        <v>Tue 1/22</v>
      </c>
      <c r="E26" s="112"/>
      <c r="F26" s="115"/>
      <c r="G26" s="115"/>
      <c r="H26" s="115"/>
      <c r="I26" s="115"/>
      <c r="J26" s="117"/>
      <c r="K26" s="129"/>
    </row>
    <row r="27" spans="1:11" x14ac:dyDescent="0.2">
      <c r="A27" s="4">
        <f t="shared" si="3"/>
        <v>25</v>
      </c>
      <c r="B27" s="16">
        <f t="shared" si="0"/>
        <v>4</v>
      </c>
      <c r="C27" s="18">
        <f t="shared" si="1"/>
        <v>43488</v>
      </c>
      <c r="D27" s="15" t="str">
        <f t="shared" si="2"/>
        <v>Wed 1/23</v>
      </c>
      <c r="E27" s="112"/>
      <c r="F27" s="115"/>
      <c r="G27" s="115"/>
      <c r="H27" s="115"/>
      <c r="I27" s="115"/>
      <c r="J27" s="117"/>
      <c r="K27" s="129"/>
    </row>
    <row r="28" spans="1:11" x14ac:dyDescent="0.2">
      <c r="A28" s="4">
        <f t="shared" si="3"/>
        <v>26</v>
      </c>
      <c r="B28" s="16">
        <f t="shared" si="0"/>
        <v>4</v>
      </c>
      <c r="C28" s="18">
        <f t="shared" si="1"/>
        <v>43489</v>
      </c>
      <c r="D28" s="15" t="str">
        <f t="shared" si="2"/>
        <v>Thu 1/24</v>
      </c>
      <c r="E28" s="112"/>
      <c r="F28" s="115"/>
      <c r="G28" s="115"/>
      <c r="H28" s="115"/>
      <c r="I28" s="115"/>
      <c r="J28" s="117"/>
      <c r="K28" s="129"/>
    </row>
    <row r="29" spans="1:11" x14ac:dyDescent="0.2">
      <c r="A29" s="4">
        <f t="shared" si="3"/>
        <v>27</v>
      </c>
      <c r="B29" s="16">
        <f t="shared" si="0"/>
        <v>4</v>
      </c>
      <c r="C29" s="18">
        <f t="shared" si="1"/>
        <v>43490</v>
      </c>
      <c r="D29" s="15" t="str">
        <f t="shared" si="2"/>
        <v>Fri 1/25</v>
      </c>
      <c r="E29" s="112"/>
      <c r="F29" s="115"/>
      <c r="G29" s="115"/>
      <c r="H29" s="115"/>
      <c r="I29" s="115"/>
      <c r="J29" s="117"/>
      <c r="K29" s="129"/>
    </row>
    <row r="30" spans="1:11" x14ac:dyDescent="0.2">
      <c r="A30" s="5">
        <f t="shared" si="3"/>
        <v>28</v>
      </c>
      <c r="B30" s="22">
        <f t="shared" si="0"/>
        <v>4</v>
      </c>
      <c r="C30" s="23">
        <f t="shared" si="1"/>
        <v>43491</v>
      </c>
      <c r="D30" s="24" t="str">
        <f t="shared" si="2"/>
        <v>Sat 1/26</v>
      </c>
      <c r="E30" s="119"/>
      <c r="F30" s="124"/>
      <c r="G30" s="124"/>
      <c r="H30" s="124"/>
      <c r="I30" s="124"/>
      <c r="J30" s="125"/>
      <c r="K30" s="129"/>
    </row>
    <row r="31" spans="1:11" x14ac:dyDescent="0.2">
      <c r="A31" s="2">
        <f t="shared" si="3"/>
        <v>29</v>
      </c>
      <c r="B31" s="19">
        <f t="shared" si="0"/>
        <v>5</v>
      </c>
      <c r="C31" s="20">
        <f t="shared" si="1"/>
        <v>43492</v>
      </c>
      <c r="D31" s="21" t="str">
        <f t="shared" si="2"/>
        <v>Sun 1/27</v>
      </c>
      <c r="E31" s="109"/>
      <c r="F31" s="126"/>
      <c r="G31" s="126"/>
      <c r="H31" s="126"/>
      <c r="I31" s="126"/>
      <c r="J31" s="127"/>
      <c r="K31" s="129"/>
    </row>
    <row r="32" spans="1:11" x14ac:dyDescent="0.2">
      <c r="A32" s="4">
        <f t="shared" si="3"/>
        <v>30</v>
      </c>
      <c r="B32" s="16">
        <f t="shared" si="0"/>
        <v>5</v>
      </c>
      <c r="C32" s="18">
        <f t="shared" si="1"/>
        <v>43493</v>
      </c>
      <c r="D32" s="15" t="str">
        <f t="shared" si="2"/>
        <v>Mon 1/28</v>
      </c>
      <c r="E32" s="112"/>
      <c r="F32" s="115"/>
      <c r="G32" s="115"/>
      <c r="H32" s="115"/>
      <c r="I32" s="115"/>
      <c r="J32" s="117"/>
      <c r="K32" s="129"/>
    </row>
    <row r="33" spans="1:11" x14ac:dyDescent="0.2">
      <c r="A33" s="4">
        <f t="shared" si="3"/>
        <v>31</v>
      </c>
      <c r="B33" s="16">
        <f t="shared" si="0"/>
        <v>5</v>
      </c>
      <c r="C33" s="18">
        <f t="shared" si="1"/>
        <v>43494</v>
      </c>
      <c r="D33" s="15" t="str">
        <f t="shared" si="2"/>
        <v>Tue 1/29</v>
      </c>
      <c r="E33" s="112"/>
      <c r="F33" s="115"/>
      <c r="G33" s="115"/>
      <c r="H33" s="115"/>
      <c r="I33" s="115"/>
      <c r="J33" s="117"/>
      <c r="K33" s="129"/>
    </row>
    <row r="34" spans="1:11" x14ac:dyDescent="0.2">
      <c r="A34" s="4">
        <f t="shared" si="3"/>
        <v>32</v>
      </c>
      <c r="B34" s="16">
        <f t="shared" si="0"/>
        <v>5</v>
      </c>
      <c r="C34" s="18">
        <f t="shared" si="1"/>
        <v>43495</v>
      </c>
      <c r="D34" s="15" t="str">
        <f t="shared" si="2"/>
        <v>Wed 1/30</v>
      </c>
      <c r="E34" s="112"/>
      <c r="F34" s="115"/>
      <c r="G34" s="115"/>
      <c r="H34" s="115"/>
      <c r="I34" s="115"/>
      <c r="J34" s="117"/>
      <c r="K34" s="129"/>
    </row>
    <row r="35" spans="1:11" x14ac:dyDescent="0.2">
      <c r="A35" s="4">
        <f t="shared" si="3"/>
        <v>33</v>
      </c>
      <c r="B35" s="16">
        <f t="shared" si="0"/>
        <v>5</v>
      </c>
      <c r="C35" s="18">
        <f t="shared" si="1"/>
        <v>43496</v>
      </c>
      <c r="D35" s="15" t="str">
        <f t="shared" si="2"/>
        <v>Thu 1/31</v>
      </c>
      <c r="E35" s="112"/>
      <c r="F35" s="115"/>
      <c r="G35" s="115"/>
      <c r="H35" s="115"/>
      <c r="I35" s="115"/>
      <c r="J35" s="117"/>
      <c r="K35" s="129"/>
    </row>
    <row r="36" spans="1:11" x14ac:dyDescent="0.2">
      <c r="A36" s="4">
        <f t="shared" si="3"/>
        <v>34</v>
      </c>
      <c r="B36" s="16">
        <f t="shared" si="0"/>
        <v>5</v>
      </c>
      <c r="C36" s="18">
        <f t="shared" si="1"/>
        <v>43497</v>
      </c>
      <c r="D36" s="15" t="str">
        <f t="shared" si="2"/>
        <v>Fri 2/1</v>
      </c>
      <c r="E36" s="112"/>
      <c r="F36" s="115"/>
      <c r="G36" s="115"/>
      <c r="H36" s="115"/>
      <c r="I36" s="115"/>
      <c r="J36" s="117"/>
      <c r="K36" s="129"/>
    </row>
    <row r="37" spans="1:11" x14ac:dyDescent="0.2">
      <c r="A37" s="5">
        <f t="shared" si="3"/>
        <v>35</v>
      </c>
      <c r="B37" s="22">
        <f t="shared" si="0"/>
        <v>5</v>
      </c>
      <c r="C37" s="23">
        <f t="shared" si="1"/>
        <v>43498</v>
      </c>
      <c r="D37" s="24" t="str">
        <f t="shared" si="2"/>
        <v>Sat 2/2</v>
      </c>
      <c r="E37" s="119"/>
      <c r="F37" s="124"/>
      <c r="G37" s="124"/>
      <c r="H37" s="124"/>
      <c r="I37" s="124"/>
      <c r="J37" s="125"/>
      <c r="K37" s="129"/>
    </row>
    <row r="38" spans="1:11" x14ac:dyDescent="0.2">
      <c r="A38" s="2">
        <f t="shared" si="3"/>
        <v>36</v>
      </c>
      <c r="B38" s="19">
        <f t="shared" si="0"/>
        <v>6</v>
      </c>
      <c r="C38" s="20">
        <f t="shared" si="1"/>
        <v>43499</v>
      </c>
      <c r="D38" s="21" t="str">
        <f t="shared" si="2"/>
        <v>Sun 2/3</v>
      </c>
      <c r="E38" s="109"/>
      <c r="F38" s="126"/>
      <c r="G38" s="126"/>
      <c r="H38" s="126"/>
      <c r="I38" s="126"/>
      <c r="J38" s="127"/>
      <c r="K38" s="129"/>
    </row>
    <row r="39" spans="1:11" x14ac:dyDescent="0.2">
      <c r="A39" s="4">
        <f t="shared" si="3"/>
        <v>37</v>
      </c>
      <c r="B39" s="16">
        <f t="shared" si="0"/>
        <v>6</v>
      </c>
      <c r="C39" s="18">
        <f t="shared" si="1"/>
        <v>43500</v>
      </c>
      <c r="D39" s="15" t="str">
        <f t="shared" si="2"/>
        <v>Mon 2/4</v>
      </c>
      <c r="E39" s="112"/>
      <c r="F39" s="115"/>
      <c r="G39" s="115"/>
      <c r="H39" s="115"/>
      <c r="I39" s="115"/>
      <c r="J39" s="117"/>
      <c r="K39" s="129"/>
    </row>
    <row r="40" spans="1:11" x14ac:dyDescent="0.2">
      <c r="A40" s="4">
        <f t="shared" si="3"/>
        <v>38</v>
      </c>
      <c r="B40" s="16">
        <f t="shared" si="0"/>
        <v>6</v>
      </c>
      <c r="C40" s="18">
        <f t="shared" si="1"/>
        <v>43501</v>
      </c>
      <c r="D40" s="15" t="str">
        <f t="shared" si="2"/>
        <v>Tue 2/5</v>
      </c>
      <c r="E40" s="112"/>
      <c r="F40" s="115"/>
      <c r="G40" s="115"/>
      <c r="H40" s="115"/>
      <c r="I40" s="115"/>
      <c r="J40" s="117"/>
      <c r="K40" s="129"/>
    </row>
    <row r="41" spans="1:11" x14ac:dyDescent="0.2">
      <c r="A41" s="4">
        <f t="shared" si="3"/>
        <v>39</v>
      </c>
      <c r="B41" s="16">
        <f t="shared" si="0"/>
        <v>6</v>
      </c>
      <c r="C41" s="18">
        <f t="shared" si="1"/>
        <v>43502</v>
      </c>
      <c r="D41" s="15" t="str">
        <f t="shared" si="2"/>
        <v>Wed 2/6</v>
      </c>
      <c r="E41" s="112"/>
      <c r="F41" s="115"/>
      <c r="G41" s="115"/>
      <c r="H41" s="115"/>
      <c r="I41" s="115"/>
      <c r="J41" s="117"/>
      <c r="K41" s="129"/>
    </row>
    <row r="42" spans="1:11" x14ac:dyDescent="0.2">
      <c r="A42" s="4">
        <f t="shared" si="3"/>
        <v>40</v>
      </c>
      <c r="B42" s="16">
        <f t="shared" si="0"/>
        <v>6</v>
      </c>
      <c r="C42" s="18">
        <f t="shared" si="1"/>
        <v>43503</v>
      </c>
      <c r="D42" s="15" t="str">
        <f t="shared" si="2"/>
        <v>Thu 2/7</v>
      </c>
      <c r="E42" s="112"/>
      <c r="F42" s="115"/>
      <c r="G42" s="115"/>
      <c r="H42" s="115"/>
      <c r="I42" s="115"/>
      <c r="J42" s="117"/>
      <c r="K42" s="129"/>
    </row>
    <row r="43" spans="1:11" x14ac:dyDescent="0.2">
      <c r="A43" s="4">
        <f t="shared" si="3"/>
        <v>41</v>
      </c>
      <c r="B43" s="16">
        <f t="shared" si="0"/>
        <v>6</v>
      </c>
      <c r="C43" s="18">
        <f t="shared" si="1"/>
        <v>43504</v>
      </c>
      <c r="D43" s="15" t="str">
        <f t="shared" si="2"/>
        <v>Fri 2/8</v>
      </c>
      <c r="E43" s="112"/>
      <c r="F43" s="115"/>
      <c r="G43" s="115"/>
      <c r="H43" s="115"/>
      <c r="I43" s="115"/>
      <c r="J43" s="117"/>
      <c r="K43" s="129"/>
    </row>
    <row r="44" spans="1:11" x14ac:dyDescent="0.2">
      <c r="A44" s="5">
        <f t="shared" si="3"/>
        <v>42</v>
      </c>
      <c r="B44" s="22">
        <f t="shared" si="0"/>
        <v>6</v>
      </c>
      <c r="C44" s="23">
        <f t="shared" si="1"/>
        <v>43505</v>
      </c>
      <c r="D44" s="24" t="str">
        <f t="shared" si="2"/>
        <v>Sat 2/9</v>
      </c>
      <c r="E44" s="119"/>
      <c r="F44" s="124"/>
      <c r="G44" s="124"/>
      <c r="H44" s="124"/>
      <c r="I44" s="124"/>
      <c r="J44" s="125"/>
      <c r="K44" s="129"/>
    </row>
    <row r="45" spans="1:11" x14ac:dyDescent="0.2">
      <c r="A45" s="2">
        <f t="shared" si="3"/>
        <v>43</v>
      </c>
      <c r="B45" s="19">
        <f t="shared" si="0"/>
        <v>7</v>
      </c>
      <c r="C45" s="20">
        <f t="shared" si="1"/>
        <v>43506</v>
      </c>
      <c r="D45" s="21" t="str">
        <f t="shared" si="2"/>
        <v>Sun 2/10</v>
      </c>
      <c r="E45" s="109"/>
      <c r="F45" s="126"/>
      <c r="G45" s="126"/>
      <c r="H45" s="126"/>
      <c r="I45" s="126"/>
      <c r="J45" s="127"/>
      <c r="K45" s="129"/>
    </row>
    <row r="46" spans="1:11" x14ac:dyDescent="0.2">
      <c r="A46" s="4">
        <f t="shared" si="3"/>
        <v>44</v>
      </c>
      <c r="B46" s="16">
        <f t="shared" si="0"/>
        <v>7</v>
      </c>
      <c r="C46" s="18">
        <f t="shared" si="1"/>
        <v>43507</v>
      </c>
      <c r="D46" s="15" t="str">
        <f t="shared" si="2"/>
        <v>Mon 2/11</v>
      </c>
      <c r="E46" s="112"/>
      <c r="F46" s="115"/>
      <c r="G46" s="115"/>
      <c r="H46" s="115"/>
      <c r="I46" s="115"/>
      <c r="J46" s="117"/>
      <c r="K46" s="129"/>
    </row>
    <row r="47" spans="1:11" x14ac:dyDescent="0.2">
      <c r="A47" s="4">
        <f t="shared" si="3"/>
        <v>45</v>
      </c>
      <c r="B47" s="16">
        <f t="shared" si="0"/>
        <v>7</v>
      </c>
      <c r="C47" s="18">
        <f t="shared" si="1"/>
        <v>43508</v>
      </c>
      <c r="D47" s="15" t="str">
        <f t="shared" si="2"/>
        <v>Tue 2/12</v>
      </c>
      <c r="E47" s="112"/>
      <c r="F47" s="115"/>
      <c r="G47" s="115"/>
      <c r="H47" s="115"/>
      <c r="I47" s="115"/>
      <c r="J47" s="117"/>
      <c r="K47" s="129"/>
    </row>
    <row r="48" spans="1:11" x14ac:dyDescent="0.2">
      <c r="A48" s="4">
        <f t="shared" si="3"/>
        <v>46</v>
      </c>
      <c r="B48" s="16">
        <f t="shared" si="0"/>
        <v>7</v>
      </c>
      <c r="C48" s="18">
        <f t="shared" si="1"/>
        <v>43509</v>
      </c>
      <c r="D48" s="15" t="str">
        <f t="shared" si="2"/>
        <v>Wed 2/13</v>
      </c>
      <c r="E48" s="112"/>
      <c r="F48" s="115"/>
      <c r="G48" s="115"/>
      <c r="H48" s="115"/>
      <c r="I48" s="115"/>
      <c r="J48" s="117"/>
      <c r="K48" s="129"/>
    </row>
    <row r="49" spans="1:11" x14ac:dyDescent="0.2">
      <c r="A49" s="4">
        <f t="shared" si="3"/>
        <v>47</v>
      </c>
      <c r="B49" s="16">
        <f t="shared" si="0"/>
        <v>7</v>
      </c>
      <c r="C49" s="18">
        <f t="shared" si="1"/>
        <v>43510</v>
      </c>
      <c r="D49" s="15" t="str">
        <f t="shared" si="2"/>
        <v>Thu 2/14</v>
      </c>
      <c r="E49" s="112"/>
      <c r="F49" s="115"/>
      <c r="G49" s="115"/>
      <c r="H49" s="115"/>
      <c r="I49" s="115"/>
      <c r="J49" s="117"/>
      <c r="K49" s="129"/>
    </row>
    <row r="50" spans="1:11" x14ac:dyDescent="0.2">
      <c r="A50" s="4">
        <f t="shared" si="3"/>
        <v>48</v>
      </c>
      <c r="B50" s="16">
        <f t="shared" si="0"/>
        <v>7</v>
      </c>
      <c r="C50" s="18">
        <f t="shared" si="1"/>
        <v>43511</v>
      </c>
      <c r="D50" s="15" t="str">
        <f t="shared" si="2"/>
        <v>Fri 2/15</v>
      </c>
      <c r="E50" s="112"/>
      <c r="F50" s="115"/>
      <c r="G50" s="115"/>
      <c r="H50" s="115"/>
      <c r="I50" s="115"/>
      <c r="J50" s="117"/>
      <c r="K50" s="129"/>
    </row>
    <row r="51" spans="1:11" x14ac:dyDescent="0.2">
      <c r="A51" s="5">
        <f t="shared" si="3"/>
        <v>49</v>
      </c>
      <c r="B51" s="22">
        <f t="shared" si="0"/>
        <v>7</v>
      </c>
      <c r="C51" s="23">
        <f t="shared" si="1"/>
        <v>43512</v>
      </c>
      <c r="D51" s="24" t="str">
        <f t="shared" si="2"/>
        <v>Sat 2/16</v>
      </c>
      <c r="E51" s="119"/>
      <c r="F51" s="124"/>
      <c r="G51" s="124"/>
      <c r="H51" s="124"/>
      <c r="I51" s="124"/>
      <c r="J51" s="125"/>
      <c r="K51" s="129"/>
    </row>
    <row r="52" spans="1:11" x14ac:dyDescent="0.2">
      <c r="A52" s="2">
        <f t="shared" si="3"/>
        <v>50</v>
      </c>
      <c r="B52" s="19">
        <f t="shared" si="0"/>
        <v>8</v>
      </c>
      <c r="C52" s="20">
        <f t="shared" si="1"/>
        <v>43513</v>
      </c>
      <c r="D52" s="21" t="str">
        <f t="shared" si="2"/>
        <v>Sun 2/17</v>
      </c>
      <c r="E52" s="109"/>
      <c r="F52" s="126"/>
      <c r="G52" s="126"/>
      <c r="H52" s="126"/>
      <c r="I52" s="126"/>
      <c r="J52" s="127"/>
      <c r="K52" s="129"/>
    </row>
    <row r="53" spans="1:11" x14ac:dyDescent="0.2">
      <c r="A53" s="4">
        <f t="shared" si="3"/>
        <v>51</v>
      </c>
      <c r="B53" s="16">
        <f t="shared" si="0"/>
        <v>8</v>
      </c>
      <c r="C53" s="18">
        <f t="shared" si="1"/>
        <v>43514</v>
      </c>
      <c r="D53" s="15" t="str">
        <f t="shared" si="2"/>
        <v>Mon 2/18</v>
      </c>
      <c r="E53" s="112"/>
      <c r="F53" s="115"/>
      <c r="G53" s="115"/>
      <c r="H53" s="115"/>
      <c r="I53" s="115"/>
      <c r="J53" s="117"/>
      <c r="K53" s="129"/>
    </row>
    <row r="54" spans="1:11" x14ac:dyDescent="0.2">
      <c r="A54" s="4">
        <f t="shared" si="3"/>
        <v>52</v>
      </c>
      <c r="B54" s="16">
        <f t="shared" si="0"/>
        <v>8</v>
      </c>
      <c r="C54" s="18">
        <f t="shared" si="1"/>
        <v>43515</v>
      </c>
      <c r="D54" s="15" t="str">
        <f t="shared" si="2"/>
        <v>Tue 2/19</v>
      </c>
      <c r="E54" s="112"/>
      <c r="F54" s="115"/>
      <c r="G54" s="115"/>
      <c r="H54" s="115"/>
      <c r="I54" s="115"/>
      <c r="J54" s="117"/>
      <c r="K54" s="129"/>
    </row>
    <row r="55" spans="1:11" x14ac:dyDescent="0.2">
      <c r="A55" s="4">
        <f t="shared" si="3"/>
        <v>53</v>
      </c>
      <c r="B55" s="16">
        <f t="shared" si="0"/>
        <v>8</v>
      </c>
      <c r="C55" s="18">
        <f t="shared" si="1"/>
        <v>43516</v>
      </c>
      <c r="D55" s="15" t="str">
        <f t="shared" si="2"/>
        <v>Wed 2/20</v>
      </c>
      <c r="E55" s="112"/>
      <c r="F55" s="115"/>
      <c r="G55" s="115"/>
      <c r="H55" s="115"/>
      <c r="I55" s="115"/>
      <c r="J55" s="117"/>
      <c r="K55" s="129"/>
    </row>
    <row r="56" spans="1:11" x14ac:dyDescent="0.2">
      <c r="A56" s="4">
        <f t="shared" si="3"/>
        <v>54</v>
      </c>
      <c r="B56" s="16">
        <f t="shared" si="0"/>
        <v>8</v>
      </c>
      <c r="C56" s="18">
        <f t="shared" si="1"/>
        <v>43517</v>
      </c>
      <c r="D56" s="15" t="str">
        <f t="shared" si="2"/>
        <v>Thu 2/21</v>
      </c>
      <c r="E56" s="112"/>
      <c r="F56" s="115"/>
      <c r="G56" s="115"/>
      <c r="H56" s="115"/>
      <c r="I56" s="115"/>
      <c r="J56" s="117"/>
      <c r="K56" s="129"/>
    </row>
    <row r="57" spans="1:11" x14ac:dyDescent="0.2">
      <c r="A57" s="4">
        <f t="shared" si="3"/>
        <v>55</v>
      </c>
      <c r="B57" s="16">
        <f t="shared" si="0"/>
        <v>8</v>
      </c>
      <c r="C57" s="18">
        <f t="shared" si="1"/>
        <v>43518</v>
      </c>
      <c r="D57" s="15" t="str">
        <f t="shared" si="2"/>
        <v>Fri 2/22</v>
      </c>
      <c r="E57" s="112"/>
      <c r="F57" s="115"/>
      <c r="G57" s="115"/>
      <c r="H57" s="115"/>
      <c r="I57" s="115"/>
      <c r="J57" s="117"/>
      <c r="K57" s="129"/>
    </row>
    <row r="58" spans="1:11" x14ac:dyDescent="0.2">
      <c r="A58" s="5">
        <f t="shared" si="3"/>
        <v>56</v>
      </c>
      <c r="B58" s="22">
        <f t="shared" si="0"/>
        <v>8</v>
      </c>
      <c r="C58" s="23">
        <f t="shared" si="1"/>
        <v>43519</v>
      </c>
      <c r="D58" s="24" t="str">
        <f t="shared" si="2"/>
        <v>Sat 2/23</v>
      </c>
      <c r="E58" s="119"/>
      <c r="F58" s="124"/>
      <c r="G58" s="124"/>
      <c r="H58" s="124"/>
      <c r="I58" s="124"/>
      <c r="J58" s="125"/>
      <c r="K58" s="129"/>
    </row>
    <row r="59" spans="1:11" x14ac:dyDescent="0.2">
      <c r="A59" s="2">
        <f t="shared" si="3"/>
        <v>57</v>
      </c>
      <c r="B59" s="19">
        <f t="shared" si="0"/>
        <v>9</v>
      </c>
      <c r="C59" s="20">
        <f t="shared" si="1"/>
        <v>43520</v>
      </c>
      <c r="D59" s="21" t="str">
        <f t="shared" si="2"/>
        <v>Sun 2/24</v>
      </c>
      <c r="E59" s="109"/>
      <c r="F59" s="126"/>
      <c r="G59" s="126"/>
      <c r="H59" s="126"/>
      <c r="I59" s="126"/>
      <c r="J59" s="127"/>
      <c r="K59" s="129"/>
    </row>
    <row r="60" spans="1:11" x14ac:dyDescent="0.2">
      <c r="A60" s="4">
        <f t="shared" si="3"/>
        <v>58</v>
      </c>
      <c r="B60" s="16">
        <f t="shared" si="0"/>
        <v>9</v>
      </c>
      <c r="C60" s="18">
        <f t="shared" si="1"/>
        <v>43521</v>
      </c>
      <c r="D60" s="15" t="str">
        <f t="shared" si="2"/>
        <v>Mon 2/25</v>
      </c>
      <c r="E60" s="112"/>
      <c r="F60" s="115"/>
      <c r="G60" s="115"/>
      <c r="H60" s="115"/>
      <c r="I60" s="115"/>
      <c r="J60" s="117"/>
      <c r="K60" s="129"/>
    </row>
    <row r="61" spans="1:11" x14ac:dyDescent="0.2">
      <c r="A61" s="4">
        <f t="shared" si="3"/>
        <v>59</v>
      </c>
      <c r="B61" s="16">
        <f t="shared" si="0"/>
        <v>9</v>
      </c>
      <c r="C61" s="18">
        <f t="shared" si="1"/>
        <v>43522</v>
      </c>
      <c r="D61" s="15" t="str">
        <f t="shared" si="2"/>
        <v>Tue 2/26</v>
      </c>
      <c r="E61" s="112"/>
      <c r="F61" s="115"/>
      <c r="G61" s="115"/>
      <c r="H61" s="115"/>
      <c r="I61" s="115"/>
      <c r="J61" s="117"/>
      <c r="K61" s="129"/>
    </row>
    <row r="62" spans="1:11" x14ac:dyDescent="0.2">
      <c r="A62" s="4">
        <f t="shared" si="3"/>
        <v>60</v>
      </c>
      <c r="B62" s="16">
        <f t="shared" si="0"/>
        <v>9</v>
      </c>
      <c r="C62" s="18">
        <f t="shared" si="1"/>
        <v>43523</v>
      </c>
      <c r="D62" s="15" t="str">
        <f t="shared" si="2"/>
        <v>Wed 2/27</v>
      </c>
      <c r="E62" s="112"/>
      <c r="F62" s="115"/>
      <c r="G62" s="115"/>
      <c r="H62" s="115"/>
      <c r="I62" s="115"/>
      <c r="J62" s="117"/>
      <c r="K62" s="129"/>
    </row>
    <row r="63" spans="1:11" x14ac:dyDescent="0.2">
      <c r="A63" s="4">
        <f t="shared" si="3"/>
        <v>61</v>
      </c>
      <c r="B63" s="16">
        <f t="shared" si="0"/>
        <v>9</v>
      </c>
      <c r="C63" s="18">
        <f t="shared" si="1"/>
        <v>43524</v>
      </c>
      <c r="D63" s="15" t="str">
        <f t="shared" si="2"/>
        <v>Thu 2/28</v>
      </c>
      <c r="E63" s="112"/>
      <c r="F63" s="115"/>
      <c r="G63" s="115"/>
      <c r="H63" s="115"/>
      <c r="I63" s="115"/>
      <c r="J63" s="117"/>
      <c r="K63" s="129"/>
    </row>
    <row r="64" spans="1:11" x14ac:dyDescent="0.2">
      <c r="A64" s="4">
        <f t="shared" si="3"/>
        <v>62</v>
      </c>
      <c r="B64" s="16">
        <f t="shared" si="0"/>
        <v>9</v>
      </c>
      <c r="C64" s="18">
        <f t="shared" si="1"/>
        <v>43525</v>
      </c>
      <c r="D64" s="15" t="str">
        <f t="shared" si="2"/>
        <v>Fri 3/1</v>
      </c>
      <c r="E64" s="112"/>
      <c r="F64" s="115"/>
      <c r="G64" s="115"/>
      <c r="H64" s="115"/>
      <c r="I64" s="115"/>
      <c r="J64" s="117"/>
      <c r="K64" s="129"/>
    </row>
    <row r="65" spans="1:11" x14ac:dyDescent="0.2">
      <c r="A65" s="5">
        <f t="shared" si="3"/>
        <v>63</v>
      </c>
      <c r="B65" s="22">
        <f t="shared" si="0"/>
        <v>9</v>
      </c>
      <c r="C65" s="23">
        <f t="shared" si="1"/>
        <v>43526</v>
      </c>
      <c r="D65" s="24" t="str">
        <f t="shared" si="2"/>
        <v>Sat 3/2</v>
      </c>
      <c r="E65" s="119"/>
      <c r="F65" s="124"/>
      <c r="G65" s="124"/>
      <c r="H65" s="124"/>
      <c r="I65" s="124"/>
      <c r="J65" s="125"/>
      <c r="K65" s="129"/>
    </row>
    <row r="66" spans="1:11" x14ac:dyDescent="0.2">
      <c r="A66" s="2">
        <f t="shared" si="3"/>
        <v>64</v>
      </c>
      <c r="B66" s="19">
        <f t="shared" si="0"/>
        <v>10</v>
      </c>
      <c r="C66" s="20">
        <f t="shared" si="1"/>
        <v>43527</v>
      </c>
      <c r="D66" s="21" t="str">
        <f t="shared" si="2"/>
        <v>Sun 3/3</v>
      </c>
      <c r="E66" s="109"/>
      <c r="F66" s="126"/>
      <c r="G66" s="126"/>
      <c r="H66" s="126"/>
      <c r="I66" s="126"/>
      <c r="J66" s="127"/>
      <c r="K66" s="129"/>
    </row>
    <row r="67" spans="1:11" x14ac:dyDescent="0.2">
      <c r="A67" s="4">
        <f t="shared" si="3"/>
        <v>65</v>
      </c>
      <c r="B67" s="16">
        <f t="shared" si="0"/>
        <v>10</v>
      </c>
      <c r="C67" s="18">
        <f t="shared" si="1"/>
        <v>43528</v>
      </c>
      <c r="D67" s="15" t="str">
        <f t="shared" si="2"/>
        <v>Mon 3/4</v>
      </c>
      <c r="E67" s="112"/>
      <c r="F67" s="115"/>
      <c r="G67" s="115"/>
      <c r="H67" s="115"/>
      <c r="I67" s="115"/>
      <c r="J67" s="117"/>
      <c r="K67" s="129"/>
    </row>
    <row r="68" spans="1:11" x14ac:dyDescent="0.2">
      <c r="A68" s="4">
        <f t="shared" si="3"/>
        <v>66</v>
      </c>
      <c r="B68" s="16">
        <f t="shared" ref="B68:B131" si="4">IF((WEEKNUM(C68)&gt;52),"1",WEEKNUM(C68))</f>
        <v>10</v>
      </c>
      <c r="C68" s="18">
        <f t="shared" ref="C68:C131" si="5">DATE($A$2,1,1) - WEEKDAY(DATE($A$2,1,1),1) + (A68-1) + 1</f>
        <v>43529</v>
      </c>
      <c r="D68" s="15" t="str">
        <f t="shared" ref="D68:D131" si="6">TEXT((C68),"ddd m/d")</f>
        <v>Tue 3/5</v>
      </c>
      <c r="E68" s="112"/>
      <c r="F68" s="115"/>
      <c r="G68" s="115"/>
      <c r="H68" s="115"/>
      <c r="I68" s="115"/>
      <c r="J68" s="117"/>
      <c r="K68" s="129"/>
    </row>
    <row r="69" spans="1:11" x14ac:dyDescent="0.2">
      <c r="A69" s="4">
        <f t="shared" ref="A69:A132" si="7">A68+1</f>
        <v>67</v>
      </c>
      <c r="B69" s="16">
        <f t="shared" si="4"/>
        <v>10</v>
      </c>
      <c r="C69" s="18">
        <f t="shared" si="5"/>
        <v>43530</v>
      </c>
      <c r="D69" s="15" t="str">
        <f t="shared" si="6"/>
        <v>Wed 3/6</v>
      </c>
      <c r="E69" s="112"/>
      <c r="F69" s="115"/>
      <c r="G69" s="115"/>
      <c r="H69" s="115"/>
      <c r="I69" s="115"/>
      <c r="J69" s="117"/>
      <c r="K69" s="129"/>
    </row>
    <row r="70" spans="1:11" x14ac:dyDescent="0.2">
      <c r="A70" s="4">
        <f t="shared" si="7"/>
        <v>68</v>
      </c>
      <c r="B70" s="16">
        <f t="shared" si="4"/>
        <v>10</v>
      </c>
      <c r="C70" s="18">
        <f t="shared" si="5"/>
        <v>43531</v>
      </c>
      <c r="D70" s="15" t="str">
        <f t="shared" si="6"/>
        <v>Thu 3/7</v>
      </c>
      <c r="E70" s="112"/>
      <c r="F70" s="115"/>
      <c r="G70" s="115"/>
      <c r="H70" s="115"/>
      <c r="I70" s="115"/>
      <c r="J70" s="117"/>
      <c r="K70" s="129"/>
    </row>
    <row r="71" spans="1:11" x14ac:dyDescent="0.2">
      <c r="A71" s="4">
        <f t="shared" si="7"/>
        <v>69</v>
      </c>
      <c r="B71" s="16">
        <f t="shared" si="4"/>
        <v>10</v>
      </c>
      <c r="C71" s="18">
        <f t="shared" si="5"/>
        <v>43532</v>
      </c>
      <c r="D71" s="15" t="str">
        <f t="shared" si="6"/>
        <v>Fri 3/8</v>
      </c>
      <c r="E71" s="112"/>
      <c r="F71" s="115"/>
      <c r="G71" s="115"/>
      <c r="H71" s="115"/>
      <c r="I71" s="115"/>
      <c r="J71" s="117"/>
      <c r="K71" s="129"/>
    </row>
    <row r="72" spans="1:11" x14ac:dyDescent="0.2">
      <c r="A72" s="5">
        <f t="shared" si="7"/>
        <v>70</v>
      </c>
      <c r="B72" s="22">
        <f t="shared" si="4"/>
        <v>10</v>
      </c>
      <c r="C72" s="23">
        <f t="shared" si="5"/>
        <v>43533</v>
      </c>
      <c r="D72" s="24" t="str">
        <f t="shared" si="6"/>
        <v>Sat 3/9</v>
      </c>
      <c r="E72" s="119"/>
      <c r="F72" s="124"/>
      <c r="G72" s="124"/>
      <c r="H72" s="124"/>
      <c r="I72" s="124"/>
      <c r="J72" s="125"/>
      <c r="K72" s="129"/>
    </row>
    <row r="73" spans="1:11" x14ac:dyDescent="0.2">
      <c r="A73" s="2">
        <f t="shared" si="7"/>
        <v>71</v>
      </c>
      <c r="B73" s="19">
        <f t="shared" si="4"/>
        <v>11</v>
      </c>
      <c r="C73" s="20">
        <f t="shared" si="5"/>
        <v>43534</v>
      </c>
      <c r="D73" s="21" t="str">
        <f t="shared" si="6"/>
        <v>Sun 3/10</v>
      </c>
      <c r="E73" s="109"/>
      <c r="F73" s="126"/>
      <c r="G73" s="126"/>
      <c r="H73" s="126"/>
      <c r="I73" s="126"/>
      <c r="J73" s="127"/>
      <c r="K73" s="129"/>
    </row>
    <row r="74" spans="1:11" x14ac:dyDescent="0.2">
      <c r="A74" s="4">
        <f t="shared" si="7"/>
        <v>72</v>
      </c>
      <c r="B74" s="16">
        <f t="shared" si="4"/>
        <v>11</v>
      </c>
      <c r="C74" s="18">
        <f t="shared" si="5"/>
        <v>43535</v>
      </c>
      <c r="D74" s="15" t="str">
        <f t="shared" si="6"/>
        <v>Mon 3/11</v>
      </c>
      <c r="E74" s="112"/>
      <c r="F74" s="115"/>
      <c r="G74" s="115"/>
      <c r="H74" s="115"/>
      <c r="I74" s="115"/>
      <c r="J74" s="117"/>
      <c r="K74" s="129"/>
    </row>
    <row r="75" spans="1:11" x14ac:dyDescent="0.2">
      <c r="A75" s="4">
        <f t="shared" si="7"/>
        <v>73</v>
      </c>
      <c r="B75" s="16">
        <f t="shared" si="4"/>
        <v>11</v>
      </c>
      <c r="C75" s="18">
        <f t="shared" si="5"/>
        <v>43536</v>
      </c>
      <c r="D75" s="15" t="str">
        <f t="shared" si="6"/>
        <v>Tue 3/12</v>
      </c>
      <c r="E75" s="112"/>
      <c r="F75" s="115"/>
      <c r="G75" s="115"/>
      <c r="H75" s="115"/>
      <c r="I75" s="115"/>
      <c r="J75" s="117"/>
      <c r="K75" s="129"/>
    </row>
    <row r="76" spans="1:11" x14ac:dyDescent="0.2">
      <c r="A76" s="4">
        <f t="shared" si="7"/>
        <v>74</v>
      </c>
      <c r="B76" s="16">
        <f t="shared" si="4"/>
        <v>11</v>
      </c>
      <c r="C76" s="18">
        <f t="shared" si="5"/>
        <v>43537</v>
      </c>
      <c r="D76" s="15" t="str">
        <f t="shared" si="6"/>
        <v>Wed 3/13</v>
      </c>
      <c r="E76" s="112"/>
      <c r="F76" s="115"/>
      <c r="G76" s="115"/>
      <c r="H76" s="115"/>
      <c r="I76" s="115"/>
      <c r="J76" s="117"/>
      <c r="K76" s="129"/>
    </row>
    <row r="77" spans="1:11" x14ac:dyDescent="0.2">
      <c r="A77" s="4">
        <f t="shared" si="7"/>
        <v>75</v>
      </c>
      <c r="B77" s="16">
        <f t="shared" si="4"/>
        <v>11</v>
      </c>
      <c r="C77" s="18">
        <f t="shared" si="5"/>
        <v>43538</v>
      </c>
      <c r="D77" s="15" t="str">
        <f t="shared" si="6"/>
        <v>Thu 3/14</v>
      </c>
      <c r="E77" s="112"/>
      <c r="F77" s="115"/>
      <c r="G77" s="115"/>
      <c r="H77" s="115"/>
      <c r="I77" s="115"/>
      <c r="J77" s="117"/>
      <c r="K77" s="129"/>
    </row>
    <row r="78" spans="1:11" x14ac:dyDescent="0.2">
      <c r="A78" s="4">
        <f t="shared" si="7"/>
        <v>76</v>
      </c>
      <c r="B78" s="16">
        <f t="shared" si="4"/>
        <v>11</v>
      </c>
      <c r="C78" s="18">
        <f t="shared" si="5"/>
        <v>43539</v>
      </c>
      <c r="D78" s="15" t="str">
        <f t="shared" si="6"/>
        <v>Fri 3/15</v>
      </c>
      <c r="E78" s="112"/>
      <c r="F78" s="115"/>
      <c r="G78" s="115"/>
      <c r="H78" s="115"/>
      <c r="I78" s="115"/>
      <c r="J78" s="117"/>
      <c r="K78" s="129"/>
    </row>
    <row r="79" spans="1:11" x14ac:dyDescent="0.2">
      <c r="A79" s="5">
        <f t="shared" si="7"/>
        <v>77</v>
      </c>
      <c r="B79" s="22">
        <f t="shared" si="4"/>
        <v>11</v>
      </c>
      <c r="C79" s="23">
        <f t="shared" si="5"/>
        <v>43540</v>
      </c>
      <c r="D79" s="24" t="str">
        <f t="shared" si="6"/>
        <v>Sat 3/16</v>
      </c>
      <c r="E79" s="119"/>
      <c r="F79" s="124"/>
      <c r="G79" s="124"/>
      <c r="H79" s="124"/>
      <c r="I79" s="124"/>
      <c r="J79" s="125"/>
      <c r="K79" s="129"/>
    </row>
    <row r="80" spans="1:11" x14ac:dyDescent="0.2">
      <c r="A80" s="2">
        <f t="shared" si="7"/>
        <v>78</v>
      </c>
      <c r="B80" s="19">
        <f t="shared" si="4"/>
        <v>12</v>
      </c>
      <c r="C80" s="20">
        <f t="shared" si="5"/>
        <v>43541</v>
      </c>
      <c r="D80" s="21" t="str">
        <f t="shared" si="6"/>
        <v>Sun 3/17</v>
      </c>
      <c r="E80" s="109"/>
      <c r="F80" s="126"/>
      <c r="G80" s="126"/>
      <c r="H80" s="126"/>
      <c r="I80" s="126"/>
      <c r="J80" s="127"/>
      <c r="K80" s="129"/>
    </row>
    <row r="81" spans="1:11" x14ac:dyDescent="0.2">
      <c r="A81" s="4">
        <f t="shared" si="7"/>
        <v>79</v>
      </c>
      <c r="B81" s="16">
        <f t="shared" si="4"/>
        <v>12</v>
      </c>
      <c r="C81" s="18">
        <f t="shared" si="5"/>
        <v>43542</v>
      </c>
      <c r="D81" s="15" t="str">
        <f t="shared" si="6"/>
        <v>Mon 3/18</v>
      </c>
      <c r="E81" s="112"/>
      <c r="F81" s="115"/>
      <c r="G81" s="115"/>
      <c r="H81" s="115"/>
      <c r="I81" s="115"/>
      <c r="J81" s="117"/>
      <c r="K81" s="129"/>
    </row>
    <row r="82" spans="1:11" x14ac:dyDescent="0.2">
      <c r="A82" s="4">
        <f t="shared" si="7"/>
        <v>80</v>
      </c>
      <c r="B82" s="16">
        <f t="shared" si="4"/>
        <v>12</v>
      </c>
      <c r="C82" s="18">
        <f t="shared" si="5"/>
        <v>43543</v>
      </c>
      <c r="D82" s="15" t="str">
        <f t="shared" si="6"/>
        <v>Tue 3/19</v>
      </c>
      <c r="E82" s="112"/>
      <c r="F82" s="115"/>
      <c r="G82" s="115"/>
      <c r="H82" s="115"/>
      <c r="I82" s="115"/>
      <c r="J82" s="117"/>
      <c r="K82" s="129"/>
    </row>
    <row r="83" spans="1:11" x14ac:dyDescent="0.2">
      <c r="A83" s="4">
        <f t="shared" si="7"/>
        <v>81</v>
      </c>
      <c r="B83" s="16">
        <f t="shared" si="4"/>
        <v>12</v>
      </c>
      <c r="C83" s="18">
        <f t="shared" si="5"/>
        <v>43544</v>
      </c>
      <c r="D83" s="15" t="str">
        <f t="shared" si="6"/>
        <v>Wed 3/20</v>
      </c>
      <c r="E83" s="112"/>
      <c r="F83" s="115"/>
      <c r="G83" s="115"/>
      <c r="H83" s="115"/>
      <c r="I83" s="115"/>
      <c r="J83" s="117"/>
      <c r="K83" s="129"/>
    </row>
    <row r="84" spans="1:11" x14ac:dyDescent="0.2">
      <c r="A84" s="4">
        <f t="shared" si="7"/>
        <v>82</v>
      </c>
      <c r="B84" s="16">
        <f t="shared" si="4"/>
        <v>12</v>
      </c>
      <c r="C84" s="18">
        <f t="shared" si="5"/>
        <v>43545</v>
      </c>
      <c r="D84" s="15" t="str">
        <f t="shared" si="6"/>
        <v>Thu 3/21</v>
      </c>
      <c r="E84" s="112"/>
      <c r="F84" s="115"/>
      <c r="G84" s="115"/>
      <c r="H84" s="115"/>
      <c r="I84" s="115"/>
      <c r="J84" s="117"/>
      <c r="K84" s="129"/>
    </row>
    <row r="85" spans="1:11" x14ac:dyDescent="0.2">
      <c r="A85" s="4">
        <f t="shared" si="7"/>
        <v>83</v>
      </c>
      <c r="B85" s="16">
        <f t="shared" si="4"/>
        <v>12</v>
      </c>
      <c r="C85" s="18">
        <f t="shared" si="5"/>
        <v>43546</v>
      </c>
      <c r="D85" s="15" t="str">
        <f t="shared" si="6"/>
        <v>Fri 3/22</v>
      </c>
      <c r="E85" s="112"/>
      <c r="F85" s="115"/>
      <c r="G85" s="115"/>
      <c r="H85" s="115"/>
      <c r="I85" s="115"/>
      <c r="J85" s="117"/>
      <c r="K85" s="129"/>
    </row>
    <row r="86" spans="1:11" x14ac:dyDescent="0.2">
      <c r="A86" s="5">
        <f t="shared" si="7"/>
        <v>84</v>
      </c>
      <c r="B86" s="22">
        <f t="shared" si="4"/>
        <v>12</v>
      </c>
      <c r="C86" s="23">
        <f t="shared" si="5"/>
        <v>43547</v>
      </c>
      <c r="D86" s="24" t="str">
        <f t="shared" si="6"/>
        <v>Sat 3/23</v>
      </c>
      <c r="E86" s="119"/>
      <c r="F86" s="124"/>
      <c r="G86" s="124"/>
      <c r="H86" s="124"/>
      <c r="I86" s="124"/>
      <c r="J86" s="125"/>
      <c r="K86" s="129"/>
    </row>
    <row r="87" spans="1:11" x14ac:dyDescent="0.2">
      <c r="A87" s="2">
        <f t="shared" si="7"/>
        <v>85</v>
      </c>
      <c r="B87" s="19">
        <f t="shared" si="4"/>
        <v>13</v>
      </c>
      <c r="C87" s="20">
        <f t="shared" si="5"/>
        <v>43548</v>
      </c>
      <c r="D87" s="21" t="str">
        <f t="shared" si="6"/>
        <v>Sun 3/24</v>
      </c>
      <c r="E87" s="109"/>
      <c r="F87" s="126"/>
      <c r="G87" s="126"/>
      <c r="H87" s="126"/>
      <c r="I87" s="126"/>
      <c r="J87" s="127"/>
      <c r="K87" s="129"/>
    </row>
    <row r="88" spans="1:11" x14ac:dyDescent="0.2">
      <c r="A88" s="4">
        <f t="shared" si="7"/>
        <v>86</v>
      </c>
      <c r="B88" s="16">
        <f t="shared" si="4"/>
        <v>13</v>
      </c>
      <c r="C88" s="18">
        <f t="shared" si="5"/>
        <v>43549</v>
      </c>
      <c r="D88" s="15" t="str">
        <f t="shared" si="6"/>
        <v>Mon 3/25</v>
      </c>
      <c r="E88" s="112"/>
      <c r="F88" s="115"/>
      <c r="G88" s="115"/>
      <c r="H88" s="115"/>
      <c r="I88" s="115"/>
      <c r="J88" s="117"/>
      <c r="K88" s="129"/>
    </row>
    <row r="89" spans="1:11" x14ac:dyDescent="0.2">
      <c r="A89" s="4">
        <f t="shared" si="7"/>
        <v>87</v>
      </c>
      <c r="B89" s="16">
        <f t="shared" si="4"/>
        <v>13</v>
      </c>
      <c r="C89" s="18">
        <f t="shared" si="5"/>
        <v>43550</v>
      </c>
      <c r="D89" s="15" t="str">
        <f t="shared" si="6"/>
        <v>Tue 3/26</v>
      </c>
      <c r="E89" s="112"/>
      <c r="F89" s="115"/>
      <c r="G89" s="115"/>
      <c r="H89" s="115"/>
      <c r="I89" s="115"/>
      <c r="J89" s="117"/>
      <c r="K89" s="129"/>
    </row>
    <row r="90" spans="1:11" x14ac:dyDescent="0.2">
      <c r="A90" s="4">
        <f t="shared" si="7"/>
        <v>88</v>
      </c>
      <c r="B90" s="16">
        <f t="shared" si="4"/>
        <v>13</v>
      </c>
      <c r="C90" s="18">
        <f t="shared" si="5"/>
        <v>43551</v>
      </c>
      <c r="D90" s="15" t="str">
        <f t="shared" si="6"/>
        <v>Wed 3/27</v>
      </c>
      <c r="E90" s="112"/>
      <c r="F90" s="115"/>
      <c r="G90" s="115"/>
      <c r="H90" s="115"/>
      <c r="I90" s="115"/>
      <c r="J90" s="117"/>
      <c r="K90" s="129"/>
    </row>
    <row r="91" spans="1:11" x14ac:dyDescent="0.2">
      <c r="A91" s="4">
        <f t="shared" si="7"/>
        <v>89</v>
      </c>
      <c r="B91" s="16">
        <f t="shared" si="4"/>
        <v>13</v>
      </c>
      <c r="C91" s="18">
        <f t="shared" si="5"/>
        <v>43552</v>
      </c>
      <c r="D91" s="15" t="str">
        <f t="shared" si="6"/>
        <v>Thu 3/28</v>
      </c>
      <c r="E91" s="112"/>
      <c r="F91" s="115"/>
      <c r="G91" s="115"/>
      <c r="H91" s="115"/>
      <c r="I91" s="115"/>
      <c r="J91" s="117"/>
      <c r="K91" s="129"/>
    </row>
    <row r="92" spans="1:11" x14ac:dyDescent="0.2">
      <c r="A92" s="4">
        <f t="shared" si="7"/>
        <v>90</v>
      </c>
      <c r="B92" s="16">
        <f t="shared" si="4"/>
        <v>13</v>
      </c>
      <c r="C92" s="18">
        <f t="shared" si="5"/>
        <v>43553</v>
      </c>
      <c r="D92" s="15" t="str">
        <f t="shared" si="6"/>
        <v>Fri 3/29</v>
      </c>
      <c r="E92" s="112"/>
      <c r="F92" s="115"/>
      <c r="G92" s="115"/>
      <c r="H92" s="115"/>
      <c r="I92" s="115"/>
      <c r="J92" s="117"/>
      <c r="K92" s="129"/>
    </row>
    <row r="93" spans="1:11" x14ac:dyDescent="0.2">
      <c r="A93" s="5">
        <f t="shared" si="7"/>
        <v>91</v>
      </c>
      <c r="B93" s="22">
        <f t="shared" si="4"/>
        <v>13</v>
      </c>
      <c r="C93" s="23">
        <f t="shared" si="5"/>
        <v>43554</v>
      </c>
      <c r="D93" s="24" t="str">
        <f t="shared" si="6"/>
        <v>Sat 3/30</v>
      </c>
      <c r="E93" s="119"/>
      <c r="F93" s="124"/>
      <c r="G93" s="124"/>
      <c r="H93" s="124"/>
      <c r="I93" s="124"/>
      <c r="J93" s="125"/>
      <c r="K93" s="129"/>
    </row>
    <row r="94" spans="1:11" x14ac:dyDescent="0.2">
      <c r="A94" s="2">
        <f t="shared" si="7"/>
        <v>92</v>
      </c>
      <c r="B94" s="19">
        <f t="shared" si="4"/>
        <v>14</v>
      </c>
      <c r="C94" s="20">
        <f t="shared" si="5"/>
        <v>43555</v>
      </c>
      <c r="D94" s="21" t="str">
        <f t="shared" si="6"/>
        <v>Sun 3/31</v>
      </c>
      <c r="E94" s="109"/>
      <c r="F94" s="126"/>
      <c r="G94" s="126"/>
      <c r="H94" s="126"/>
      <c r="I94" s="126"/>
      <c r="J94" s="127"/>
      <c r="K94" s="129"/>
    </row>
    <row r="95" spans="1:11" x14ac:dyDescent="0.2">
      <c r="A95" s="4">
        <f t="shared" si="7"/>
        <v>93</v>
      </c>
      <c r="B95" s="16">
        <f t="shared" si="4"/>
        <v>14</v>
      </c>
      <c r="C95" s="18">
        <f t="shared" si="5"/>
        <v>43556</v>
      </c>
      <c r="D95" s="15" t="str">
        <f t="shared" si="6"/>
        <v>Mon 4/1</v>
      </c>
      <c r="E95" s="112"/>
      <c r="F95" s="115"/>
      <c r="G95" s="115"/>
      <c r="H95" s="115"/>
      <c r="I95" s="115"/>
      <c r="J95" s="117"/>
      <c r="K95" s="129"/>
    </row>
    <row r="96" spans="1:11" x14ac:dyDescent="0.2">
      <c r="A96" s="4">
        <f t="shared" si="7"/>
        <v>94</v>
      </c>
      <c r="B96" s="16">
        <f t="shared" si="4"/>
        <v>14</v>
      </c>
      <c r="C96" s="18">
        <f t="shared" si="5"/>
        <v>43557</v>
      </c>
      <c r="D96" s="15" t="str">
        <f t="shared" si="6"/>
        <v>Tue 4/2</v>
      </c>
      <c r="E96" s="112"/>
      <c r="F96" s="115"/>
      <c r="G96" s="115"/>
      <c r="H96" s="115"/>
      <c r="I96" s="115"/>
      <c r="J96" s="117"/>
      <c r="K96" s="129"/>
    </row>
    <row r="97" spans="1:11" x14ac:dyDescent="0.2">
      <c r="A97" s="4">
        <f t="shared" si="7"/>
        <v>95</v>
      </c>
      <c r="B97" s="16">
        <f t="shared" si="4"/>
        <v>14</v>
      </c>
      <c r="C97" s="18">
        <f t="shared" si="5"/>
        <v>43558</v>
      </c>
      <c r="D97" s="15" t="str">
        <f t="shared" si="6"/>
        <v>Wed 4/3</v>
      </c>
      <c r="E97" s="112"/>
      <c r="F97" s="115"/>
      <c r="G97" s="115"/>
      <c r="H97" s="115"/>
      <c r="I97" s="115"/>
      <c r="J97" s="117"/>
      <c r="K97" s="129"/>
    </row>
    <row r="98" spans="1:11" x14ac:dyDescent="0.2">
      <c r="A98" s="4">
        <f t="shared" si="7"/>
        <v>96</v>
      </c>
      <c r="B98" s="16">
        <f t="shared" si="4"/>
        <v>14</v>
      </c>
      <c r="C98" s="18">
        <f t="shared" si="5"/>
        <v>43559</v>
      </c>
      <c r="D98" s="15" t="str">
        <f t="shared" si="6"/>
        <v>Thu 4/4</v>
      </c>
      <c r="E98" s="112"/>
      <c r="F98" s="115"/>
      <c r="G98" s="115"/>
      <c r="H98" s="115"/>
      <c r="I98" s="115"/>
      <c r="J98" s="117"/>
      <c r="K98" s="129"/>
    </row>
    <row r="99" spans="1:11" x14ac:dyDescent="0.2">
      <c r="A99" s="4">
        <f t="shared" si="7"/>
        <v>97</v>
      </c>
      <c r="B99" s="16">
        <f t="shared" si="4"/>
        <v>14</v>
      </c>
      <c r="C99" s="18">
        <f t="shared" si="5"/>
        <v>43560</v>
      </c>
      <c r="D99" s="15" t="str">
        <f t="shared" si="6"/>
        <v>Fri 4/5</v>
      </c>
      <c r="E99" s="112"/>
      <c r="F99" s="115"/>
      <c r="G99" s="115"/>
      <c r="H99" s="115"/>
      <c r="I99" s="115"/>
      <c r="J99" s="117"/>
      <c r="K99" s="129"/>
    </row>
    <row r="100" spans="1:11" x14ac:dyDescent="0.2">
      <c r="A100" s="5">
        <f t="shared" si="7"/>
        <v>98</v>
      </c>
      <c r="B100" s="22">
        <f t="shared" si="4"/>
        <v>14</v>
      </c>
      <c r="C100" s="23">
        <f t="shared" si="5"/>
        <v>43561</v>
      </c>
      <c r="D100" s="24" t="str">
        <f t="shared" si="6"/>
        <v>Sat 4/6</v>
      </c>
      <c r="E100" s="119"/>
      <c r="F100" s="124"/>
      <c r="G100" s="124"/>
      <c r="H100" s="124"/>
      <c r="I100" s="124"/>
      <c r="J100" s="125"/>
      <c r="K100" s="129"/>
    </row>
    <row r="101" spans="1:11" x14ac:dyDescent="0.2">
      <c r="A101" s="2">
        <f t="shared" si="7"/>
        <v>99</v>
      </c>
      <c r="B101" s="19">
        <f t="shared" si="4"/>
        <v>15</v>
      </c>
      <c r="C101" s="20">
        <f t="shared" si="5"/>
        <v>43562</v>
      </c>
      <c r="D101" s="21" t="str">
        <f t="shared" si="6"/>
        <v>Sun 4/7</v>
      </c>
      <c r="E101" s="109"/>
      <c r="F101" s="126"/>
      <c r="G101" s="126"/>
      <c r="H101" s="126"/>
      <c r="I101" s="126"/>
      <c r="J101" s="127"/>
      <c r="K101" s="129"/>
    </row>
    <row r="102" spans="1:11" x14ac:dyDescent="0.2">
      <c r="A102" s="4">
        <f t="shared" si="7"/>
        <v>100</v>
      </c>
      <c r="B102" s="16">
        <f t="shared" si="4"/>
        <v>15</v>
      </c>
      <c r="C102" s="18">
        <f t="shared" si="5"/>
        <v>43563</v>
      </c>
      <c r="D102" s="15" t="str">
        <f t="shared" si="6"/>
        <v>Mon 4/8</v>
      </c>
      <c r="E102" s="112"/>
      <c r="F102" s="115"/>
      <c r="G102" s="115"/>
      <c r="H102" s="115"/>
      <c r="I102" s="115"/>
      <c r="J102" s="117"/>
      <c r="K102" s="129"/>
    </row>
    <row r="103" spans="1:11" x14ac:dyDescent="0.2">
      <c r="A103" s="4">
        <f t="shared" si="7"/>
        <v>101</v>
      </c>
      <c r="B103" s="16">
        <f t="shared" si="4"/>
        <v>15</v>
      </c>
      <c r="C103" s="18">
        <f t="shared" si="5"/>
        <v>43564</v>
      </c>
      <c r="D103" s="15" t="str">
        <f t="shared" si="6"/>
        <v>Tue 4/9</v>
      </c>
      <c r="E103" s="112"/>
      <c r="F103" s="115"/>
      <c r="G103" s="115"/>
      <c r="H103" s="115"/>
      <c r="I103" s="115"/>
      <c r="J103" s="117"/>
      <c r="K103" s="129"/>
    </row>
    <row r="104" spans="1:11" x14ac:dyDescent="0.2">
      <c r="A104" s="4">
        <f t="shared" si="7"/>
        <v>102</v>
      </c>
      <c r="B104" s="16">
        <f t="shared" si="4"/>
        <v>15</v>
      </c>
      <c r="C104" s="18">
        <f t="shared" si="5"/>
        <v>43565</v>
      </c>
      <c r="D104" s="15" t="str">
        <f t="shared" si="6"/>
        <v>Wed 4/10</v>
      </c>
      <c r="E104" s="112"/>
      <c r="F104" s="115"/>
      <c r="G104" s="115"/>
      <c r="H104" s="115"/>
      <c r="I104" s="115"/>
      <c r="J104" s="117"/>
      <c r="K104" s="129"/>
    </row>
    <row r="105" spans="1:11" x14ac:dyDescent="0.2">
      <c r="A105" s="4">
        <f t="shared" si="7"/>
        <v>103</v>
      </c>
      <c r="B105" s="16">
        <f t="shared" si="4"/>
        <v>15</v>
      </c>
      <c r="C105" s="18">
        <f t="shared" si="5"/>
        <v>43566</v>
      </c>
      <c r="D105" s="15" t="str">
        <f t="shared" si="6"/>
        <v>Thu 4/11</v>
      </c>
      <c r="E105" s="112"/>
      <c r="F105" s="115"/>
      <c r="G105" s="115"/>
      <c r="H105" s="115"/>
      <c r="I105" s="115"/>
      <c r="J105" s="117"/>
      <c r="K105" s="129"/>
    </row>
    <row r="106" spans="1:11" x14ac:dyDescent="0.2">
      <c r="A106" s="4">
        <f t="shared" si="7"/>
        <v>104</v>
      </c>
      <c r="B106" s="16">
        <f t="shared" si="4"/>
        <v>15</v>
      </c>
      <c r="C106" s="18">
        <f t="shared" si="5"/>
        <v>43567</v>
      </c>
      <c r="D106" s="15" t="str">
        <f t="shared" si="6"/>
        <v>Fri 4/12</v>
      </c>
      <c r="E106" s="112"/>
      <c r="F106" s="115"/>
      <c r="G106" s="115"/>
      <c r="H106" s="115"/>
      <c r="I106" s="115"/>
      <c r="J106" s="117"/>
      <c r="K106" s="129"/>
    </row>
    <row r="107" spans="1:11" x14ac:dyDescent="0.2">
      <c r="A107" s="5">
        <f t="shared" si="7"/>
        <v>105</v>
      </c>
      <c r="B107" s="22">
        <f t="shared" si="4"/>
        <v>15</v>
      </c>
      <c r="C107" s="23">
        <f t="shared" si="5"/>
        <v>43568</v>
      </c>
      <c r="D107" s="24" t="str">
        <f t="shared" si="6"/>
        <v>Sat 4/13</v>
      </c>
      <c r="E107" s="119"/>
      <c r="F107" s="124"/>
      <c r="G107" s="124"/>
      <c r="H107" s="124"/>
      <c r="I107" s="124"/>
      <c r="J107" s="125"/>
      <c r="K107" s="129"/>
    </row>
    <row r="108" spans="1:11" x14ac:dyDescent="0.2">
      <c r="A108" s="2">
        <f t="shared" si="7"/>
        <v>106</v>
      </c>
      <c r="B108" s="19">
        <f t="shared" si="4"/>
        <v>16</v>
      </c>
      <c r="C108" s="20">
        <f t="shared" si="5"/>
        <v>43569</v>
      </c>
      <c r="D108" s="21" t="str">
        <f t="shared" si="6"/>
        <v>Sun 4/14</v>
      </c>
      <c r="E108" s="109"/>
      <c r="F108" s="126"/>
      <c r="G108" s="126"/>
      <c r="H108" s="126"/>
      <c r="I108" s="126"/>
      <c r="J108" s="127"/>
      <c r="K108" s="129"/>
    </row>
    <row r="109" spans="1:11" x14ac:dyDescent="0.2">
      <c r="A109" s="4">
        <f t="shared" si="7"/>
        <v>107</v>
      </c>
      <c r="B109" s="16">
        <f t="shared" si="4"/>
        <v>16</v>
      </c>
      <c r="C109" s="18">
        <f t="shared" si="5"/>
        <v>43570</v>
      </c>
      <c r="D109" s="15" t="str">
        <f t="shared" si="6"/>
        <v>Mon 4/15</v>
      </c>
      <c r="E109" s="112"/>
      <c r="F109" s="115"/>
      <c r="G109" s="115"/>
      <c r="H109" s="115"/>
      <c r="I109" s="115"/>
      <c r="J109" s="117"/>
      <c r="K109" s="129"/>
    </row>
    <row r="110" spans="1:11" x14ac:dyDescent="0.2">
      <c r="A110" s="4">
        <f t="shared" si="7"/>
        <v>108</v>
      </c>
      <c r="B110" s="16">
        <f t="shared" si="4"/>
        <v>16</v>
      </c>
      <c r="C110" s="18">
        <f t="shared" si="5"/>
        <v>43571</v>
      </c>
      <c r="D110" s="15" t="str">
        <f t="shared" si="6"/>
        <v>Tue 4/16</v>
      </c>
      <c r="E110" s="112"/>
      <c r="F110" s="115"/>
      <c r="G110" s="115"/>
      <c r="H110" s="115"/>
      <c r="I110" s="115"/>
      <c r="J110" s="117"/>
      <c r="K110" s="129"/>
    </row>
    <row r="111" spans="1:11" x14ac:dyDescent="0.2">
      <c r="A111" s="4">
        <f t="shared" si="7"/>
        <v>109</v>
      </c>
      <c r="B111" s="16">
        <f t="shared" si="4"/>
        <v>16</v>
      </c>
      <c r="C111" s="18">
        <f t="shared" si="5"/>
        <v>43572</v>
      </c>
      <c r="D111" s="15" t="str">
        <f t="shared" si="6"/>
        <v>Wed 4/17</v>
      </c>
      <c r="E111" s="112"/>
      <c r="F111" s="115"/>
      <c r="G111" s="115"/>
      <c r="H111" s="115"/>
      <c r="I111" s="115"/>
      <c r="J111" s="117"/>
      <c r="K111" s="129"/>
    </row>
    <row r="112" spans="1:11" x14ac:dyDescent="0.2">
      <c r="A112" s="4">
        <f t="shared" si="7"/>
        <v>110</v>
      </c>
      <c r="B112" s="16">
        <f t="shared" si="4"/>
        <v>16</v>
      </c>
      <c r="C112" s="18">
        <f t="shared" si="5"/>
        <v>43573</v>
      </c>
      <c r="D112" s="15" t="str">
        <f t="shared" si="6"/>
        <v>Thu 4/18</v>
      </c>
      <c r="E112" s="112"/>
      <c r="F112" s="115"/>
      <c r="G112" s="115"/>
      <c r="H112" s="115"/>
      <c r="I112" s="115"/>
      <c r="J112" s="117"/>
      <c r="K112" s="129"/>
    </row>
    <row r="113" spans="1:11" x14ac:dyDescent="0.2">
      <c r="A113" s="4">
        <f t="shared" si="7"/>
        <v>111</v>
      </c>
      <c r="B113" s="16">
        <f t="shared" si="4"/>
        <v>16</v>
      </c>
      <c r="C113" s="18">
        <f t="shared" si="5"/>
        <v>43574</v>
      </c>
      <c r="D113" s="15" t="str">
        <f t="shared" si="6"/>
        <v>Fri 4/19</v>
      </c>
      <c r="E113" s="112"/>
      <c r="F113" s="115"/>
      <c r="G113" s="115"/>
      <c r="H113" s="115"/>
      <c r="I113" s="115"/>
      <c r="J113" s="117"/>
      <c r="K113" s="129"/>
    </row>
    <row r="114" spans="1:11" x14ac:dyDescent="0.2">
      <c r="A114" s="5">
        <f t="shared" si="7"/>
        <v>112</v>
      </c>
      <c r="B114" s="22">
        <f t="shared" si="4"/>
        <v>16</v>
      </c>
      <c r="C114" s="23">
        <f t="shared" si="5"/>
        <v>43575</v>
      </c>
      <c r="D114" s="24" t="str">
        <f t="shared" si="6"/>
        <v>Sat 4/20</v>
      </c>
      <c r="E114" s="119"/>
      <c r="F114" s="124"/>
      <c r="G114" s="124"/>
      <c r="H114" s="124"/>
      <c r="I114" s="124"/>
      <c r="J114" s="125"/>
      <c r="K114" s="129"/>
    </row>
    <row r="115" spans="1:11" x14ac:dyDescent="0.2">
      <c r="A115" s="2">
        <f t="shared" si="7"/>
        <v>113</v>
      </c>
      <c r="B115" s="19">
        <f t="shared" si="4"/>
        <v>17</v>
      </c>
      <c r="C115" s="20">
        <f t="shared" si="5"/>
        <v>43576</v>
      </c>
      <c r="D115" s="21" t="str">
        <f t="shared" si="6"/>
        <v>Sun 4/21</v>
      </c>
      <c r="E115" s="109"/>
      <c r="F115" s="126"/>
      <c r="G115" s="126"/>
      <c r="H115" s="126"/>
      <c r="I115" s="126"/>
      <c r="J115" s="127"/>
      <c r="K115" s="129"/>
    </row>
    <row r="116" spans="1:11" x14ac:dyDescent="0.2">
      <c r="A116" s="4">
        <f t="shared" si="7"/>
        <v>114</v>
      </c>
      <c r="B116" s="16">
        <f t="shared" si="4"/>
        <v>17</v>
      </c>
      <c r="C116" s="18">
        <f t="shared" si="5"/>
        <v>43577</v>
      </c>
      <c r="D116" s="15" t="str">
        <f t="shared" si="6"/>
        <v>Mon 4/22</v>
      </c>
      <c r="E116" s="112"/>
      <c r="F116" s="115"/>
      <c r="G116" s="115"/>
      <c r="H116" s="115"/>
      <c r="I116" s="115"/>
      <c r="J116" s="117"/>
      <c r="K116" s="129"/>
    </row>
    <row r="117" spans="1:11" x14ac:dyDescent="0.2">
      <c r="A117" s="4">
        <f t="shared" si="7"/>
        <v>115</v>
      </c>
      <c r="B117" s="16">
        <f t="shared" si="4"/>
        <v>17</v>
      </c>
      <c r="C117" s="18">
        <f t="shared" si="5"/>
        <v>43578</v>
      </c>
      <c r="D117" s="15" t="str">
        <f t="shared" si="6"/>
        <v>Tue 4/23</v>
      </c>
      <c r="E117" s="112"/>
      <c r="F117" s="115"/>
      <c r="G117" s="115"/>
      <c r="H117" s="115"/>
      <c r="I117" s="115"/>
      <c r="J117" s="117"/>
      <c r="K117" s="129"/>
    </row>
    <row r="118" spans="1:11" x14ac:dyDescent="0.2">
      <c r="A118" s="4">
        <f t="shared" si="7"/>
        <v>116</v>
      </c>
      <c r="B118" s="16">
        <f t="shared" si="4"/>
        <v>17</v>
      </c>
      <c r="C118" s="18">
        <f t="shared" si="5"/>
        <v>43579</v>
      </c>
      <c r="D118" s="15" t="str">
        <f t="shared" si="6"/>
        <v>Wed 4/24</v>
      </c>
      <c r="E118" s="112"/>
      <c r="F118" s="115"/>
      <c r="G118" s="115"/>
      <c r="H118" s="115"/>
      <c r="I118" s="115"/>
      <c r="J118" s="117"/>
      <c r="K118" s="129"/>
    </row>
    <row r="119" spans="1:11" x14ac:dyDescent="0.2">
      <c r="A119" s="4">
        <f t="shared" si="7"/>
        <v>117</v>
      </c>
      <c r="B119" s="16">
        <f t="shared" si="4"/>
        <v>17</v>
      </c>
      <c r="C119" s="18">
        <f t="shared" si="5"/>
        <v>43580</v>
      </c>
      <c r="D119" s="15" t="str">
        <f t="shared" si="6"/>
        <v>Thu 4/25</v>
      </c>
      <c r="E119" s="112"/>
      <c r="F119" s="115"/>
      <c r="G119" s="115"/>
      <c r="H119" s="115"/>
      <c r="I119" s="115"/>
      <c r="J119" s="117"/>
      <c r="K119" s="129"/>
    </row>
    <row r="120" spans="1:11" x14ac:dyDescent="0.2">
      <c r="A120" s="4">
        <f t="shared" si="7"/>
        <v>118</v>
      </c>
      <c r="B120" s="16">
        <f t="shared" si="4"/>
        <v>17</v>
      </c>
      <c r="C120" s="18">
        <f t="shared" si="5"/>
        <v>43581</v>
      </c>
      <c r="D120" s="15" t="str">
        <f t="shared" si="6"/>
        <v>Fri 4/26</v>
      </c>
      <c r="E120" s="112"/>
      <c r="F120" s="115"/>
      <c r="G120" s="115"/>
      <c r="H120" s="115"/>
      <c r="I120" s="115"/>
      <c r="J120" s="117"/>
      <c r="K120" s="129"/>
    </row>
    <row r="121" spans="1:11" x14ac:dyDescent="0.2">
      <c r="A121" s="5">
        <f t="shared" si="7"/>
        <v>119</v>
      </c>
      <c r="B121" s="22">
        <f t="shared" si="4"/>
        <v>17</v>
      </c>
      <c r="C121" s="23">
        <f t="shared" si="5"/>
        <v>43582</v>
      </c>
      <c r="D121" s="24" t="str">
        <f t="shared" si="6"/>
        <v>Sat 4/27</v>
      </c>
      <c r="E121" s="119"/>
      <c r="F121" s="124"/>
      <c r="G121" s="124"/>
      <c r="H121" s="124"/>
      <c r="I121" s="124"/>
      <c r="J121" s="125"/>
      <c r="K121" s="129"/>
    </row>
    <row r="122" spans="1:11" x14ac:dyDescent="0.2">
      <c r="A122" s="2">
        <f t="shared" si="7"/>
        <v>120</v>
      </c>
      <c r="B122" s="19">
        <f t="shared" si="4"/>
        <v>18</v>
      </c>
      <c r="C122" s="20">
        <f t="shared" si="5"/>
        <v>43583</v>
      </c>
      <c r="D122" s="21" t="str">
        <f t="shared" si="6"/>
        <v>Sun 4/28</v>
      </c>
      <c r="E122" s="109"/>
      <c r="F122" s="126"/>
      <c r="G122" s="126"/>
      <c r="H122" s="126"/>
      <c r="I122" s="126"/>
      <c r="J122" s="127"/>
      <c r="K122" s="129"/>
    </row>
    <row r="123" spans="1:11" x14ac:dyDescent="0.2">
      <c r="A123" s="4">
        <f t="shared" si="7"/>
        <v>121</v>
      </c>
      <c r="B123" s="16">
        <f t="shared" si="4"/>
        <v>18</v>
      </c>
      <c r="C123" s="18">
        <f t="shared" si="5"/>
        <v>43584</v>
      </c>
      <c r="D123" s="15" t="str">
        <f t="shared" si="6"/>
        <v>Mon 4/29</v>
      </c>
      <c r="E123" s="112"/>
      <c r="F123" s="115"/>
      <c r="G123" s="115"/>
      <c r="H123" s="115"/>
      <c r="I123" s="115"/>
      <c r="J123" s="117"/>
      <c r="K123" s="129"/>
    </row>
    <row r="124" spans="1:11" x14ac:dyDescent="0.2">
      <c r="A124" s="4">
        <f t="shared" si="7"/>
        <v>122</v>
      </c>
      <c r="B124" s="16">
        <f t="shared" si="4"/>
        <v>18</v>
      </c>
      <c r="C124" s="18">
        <f t="shared" si="5"/>
        <v>43585</v>
      </c>
      <c r="D124" s="15" t="str">
        <f t="shared" si="6"/>
        <v>Tue 4/30</v>
      </c>
      <c r="E124" s="112"/>
      <c r="F124" s="115"/>
      <c r="G124" s="115"/>
      <c r="H124" s="115"/>
      <c r="I124" s="115"/>
      <c r="J124" s="117"/>
      <c r="K124" s="129"/>
    </row>
    <row r="125" spans="1:11" x14ac:dyDescent="0.2">
      <c r="A125" s="4">
        <f t="shared" si="7"/>
        <v>123</v>
      </c>
      <c r="B125" s="16">
        <f t="shared" si="4"/>
        <v>18</v>
      </c>
      <c r="C125" s="18">
        <f t="shared" si="5"/>
        <v>43586</v>
      </c>
      <c r="D125" s="15" t="str">
        <f t="shared" si="6"/>
        <v>Wed 5/1</v>
      </c>
      <c r="E125" s="112"/>
      <c r="F125" s="115"/>
      <c r="G125" s="115"/>
      <c r="H125" s="115"/>
      <c r="I125" s="115"/>
      <c r="J125" s="117"/>
      <c r="K125" s="129"/>
    </row>
    <row r="126" spans="1:11" x14ac:dyDescent="0.2">
      <c r="A126" s="4">
        <f t="shared" si="7"/>
        <v>124</v>
      </c>
      <c r="B126" s="16">
        <f t="shared" si="4"/>
        <v>18</v>
      </c>
      <c r="C126" s="18">
        <f t="shared" si="5"/>
        <v>43587</v>
      </c>
      <c r="D126" s="15" t="str">
        <f t="shared" si="6"/>
        <v>Thu 5/2</v>
      </c>
      <c r="E126" s="112"/>
      <c r="F126" s="115"/>
      <c r="G126" s="115"/>
      <c r="H126" s="115"/>
      <c r="I126" s="115"/>
      <c r="J126" s="117"/>
      <c r="K126" s="129"/>
    </row>
    <row r="127" spans="1:11" x14ac:dyDescent="0.2">
      <c r="A127" s="4">
        <f t="shared" si="7"/>
        <v>125</v>
      </c>
      <c r="B127" s="16">
        <f t="shared" si="4"/>
        <v>18</v>
      </c>
      <c r="C127" s="18">
        <f t="shared" si="5"/>
        <v>43588</v>
      </c>
      <c r="D127" s="15" t="str">
        <f t="shared" si="6"/>
        <v>Fri 5/3</v>
      </c>
      <c r="E127" s="112"/>
      <c r="F127" s="115"/>
      <c r="G127" s="115"/>
      <c r="H127" s="115"/>
      <c r="I127" s="115"/>
      <c r="J127" s="117"/>
      <c r="K127" s="129"/>
    </row>
    <row r="128" spans="1:11" x14ac:dyDescent="0.2">
      <c r="A128" s="5">
        <f t="shared" si="7"/>
        <v>126</v>
      </c>
      <c r="B128" s="22">
        <f t="shared" si="4"/>
        <v>18</v>
      </c>
      <c r="C128" s="23">
        <f t="shared" si="5"/>
        <v>43589</v>
      </c>
      <c r="D128" s="24" t="str">
        <f t="shared" si="6"/>
        <v>Sat 5/4</v>
      </c>
      <c r="E128" s="119"/>
      <c r="F128" s="124"/>
      <c r="G128" s="124"/>
      <c r="H128" s="124"/>
      <c r="I128" s="124"/>
      <c r="J128" s="125"/>
      <c r="K128" s="129"/>
    </row>
    <row r="129" spans="1:11" x14ac:dyDescent="0.2">
      <c r="A129" s="2">
        <f t="shared" si="7"/>
        <v>127</v>
      </c>
      <c r="B129" s="19">
        <f t="shared" si="4"/>
        <v>19</v>
      </c>
      <c r="C129" s="20">
        <f t="shared" si="5"/>
        <v>43590</v>
      </c>
      <c r="D129" s="21" t="str">
        <f t="shared" si="6"/>
        <v>Sun 5/5</v>
      </c>
      <c r="E129" s="109"/>
      <c r="F129" s="126"/>
      <c r="G129" s="126"/>
      <c r="H129" s="126"/>
      <c r="I129" s="126"/>
      <c r="J129" s="127"/>
      <c r="K129" s="129"/>
    </row>
    <row r="130" spans="1:11" x14ac:dyDescent="0.2">
      <c r="A130" s="4">
        <f t="shared" si="7"/>
        <v>128</v>
      </c>
      <c r="B130" s="16">
        <f t="shared" si="4"/>
        <v>19</v>
      </c>
      <c r="C130" s="18">
        <f t="shared" si="5"/>
        <v>43591</v>
      </c>
      <c r="D130" s="15" t="str">
        <f t="shared" si="6"/>
        <v>Mon 5/6</v>
      </c>
      <c r="E130" s="112"/>
      <c r="F130" s="115"/>
      <c r="G130" s="115"/>
      <c r="H130" s="115"/>
      <c r="I130" s="115"/>
      <c r="J130" s="117"/>
      <c r="K130" s="129"/>
    </row>
    <row r="131" spans="1:11" x14ac:dyDescent="0.2">
      <c r="A131" s="4">
        <f t="shared" si="7"/>
        <v>129</v>
      </c>
      <c r="B131" s="16">
        <f t="shared" si="4"/>
        <v>19</v>
      </c>
      <c r="C131" s="18">
        <f t="shared" si="5"/>
        <v>43592</v>
      </c>
      <c r="D131" s="15" t="str">
        <f t="shared" si="6"/>
        <v>Tue 5/7</v>
      </c>
      <c r="E131" s="112"/>
      <c r="F131" s="115"/>
      <c r="G131" s="115"/>
      <c r="H131" s="115"/>
      <c r="I131" s="115"/>
      <c r="J131" s="117"/>
      <c r="K131" s="129"/>
    </row>
    <row r="132" spans="1:11" x14ac:dyDescent="0.2">
      <c r="A132" s="4">
        <f t="shared" si="7"/>
        <v>130</v>
      </c>
      <c r="B132" s="16">
        <f t="shared" ref="B132:B195" si="8">IF((WEEKNUM(C132)&gt;52),"1",WEEKNUM(C132))</f>
        <v>19</v>
      </c>
      <c r="C132" s="18">
        <f t="shared" ref="C132:C195" si="9">DATE($A$2,1,1) - WEEKDAY(DATE($A$2,1,1),1) + (A132-1) + 1</f>
        <v>43593</v>
      </c>
      <c r="D132" s="15" t="str">
        <f t="shared" ref="D132:D195" si="10">TEXT((C132),"ddd m/d")</f>
        <v>Wed 5/8</v>
      </c>
      <c r="E132" s="112"/>
      <c r="F132" s="115"/>
      <c r="G132" s="115"/>
      <c r="H132" s="115"/>
      <c r="I132" s="115"/>
      <c r="J132" s="117"/>
      <c r="K132" s="129"/>
    </row>
    <row r="133" spans="1:11" x14ac:dyDescent="0.2">
      <c r="A133" s="4">
        <f t="shared" ref="A133:A196" si="11">A132+1</f>
        <v>131</v>
      </c>
      <c r="B133" s="16">
        <f t="shared" si="8"/>
        <v>19</v>
      </c>
      <c r="C133" s="18">
        <f t="shared" si="9"/>
        <v>43594</v>
      </c>
      <c r="D133" s="15" t="str">
        <f t="shared" si="10"/>
        <v>Thu 5/9</v>
      </c>
      <c r="E133" s="112"/>
      <c r="F133" s="115"/>
      <c r="G133" s="115"/>
      <c r="H133" s="115"/>
      <c r="I133" s="115"/>
      <c r="J133" s="117"/>
      <c r="K133" s="129"/>
    </row>
    <row r="134" spans="1:11" x14ac:dyDescent="0.2">
      <c r="A134" s="4">
        <f t="shared" si="11"/>
        <v>132</v>
      </c>
      <c r="B134" s="16">
        <f t="shared" si="8"/>
        <v>19</v>
      </c>
      <c r="C134" s="18">
        <f t="shared" si="9"/>
        <v>43595</v>
      </c>
      <c r="D134" s="15" t="str">
        <f t="shared" si="10"/>
        <v>Fri 5/10</v>
      </c>
      <c r="E134" s="112"/>
      <c r="F134" s="115"/>
      <c r="G134" s="115"/>
      <c r="H134" s="115"/>
      <c r="I134" s="115"/>
      <c r="J134" s="117"/>
      <c r="K134" s="129"/>
    </row>
    <row r="135" spans="1:11" x14ac:dyDescent="0.2">
      <c r="A135" s="5">
        <f t="shared" si="11"/>
        <v>133</v>
      </c>
      <c r="B135" s="22">
        <f t="shared" si="8"/>
        <v>19</v>
      </c>
      <c r="C135" s="23">
        <f t="shared" si="9"/>
        <v>43596</v>
      </c>
      <c r="D135" s="24" t="str">
        <f t="shared" si="10"/>
        <v>Sat 5/11</v>
      </c>
      <c r="E135" s="119"/>
      <c r="F135" s="124"/>
      <c r="G135" s="124"/>
      <c r="H135" s="124"/>
      <c r="I135" s="124"/>
      <c r="J135" s="125"/>
      <c r="K135" s="129"/>
    </row>
    <row r="136" spans="1:11" x14ac:dyDescent="0.2">
      <c r="A136" s="2">
        <f t="shared" si="11"/>
        <v>134</v>
      </c>
      <c r="B136" s="19">
        <f t="shared" si="8"/>
        <v>20</v>
      </c>
      <c r="C136" s="20">
        <f t="shared" si="9"/>
        <v>43597</v>
      </c>
      <c r="D136" s="21" t="str">
        <f t="shared" si="10"/>
        <v>Sun 5/12</v>
      </c>
      <c r="E136" s="109"/>
      <c r="F136" s="126"/>
      <c r="G136" s="126"/>
      <c r="H136" s="126"/>
      <c r="I136" s="126"/>
      <c r="J136" s="127"/>
      <c r="K136" s="129"/>
    </row>
    <row r="137" spans="1:11" x14ac:dyDescent="0.2">
      <c r="A137" s="4">
        <f t="shared" si="11"/>
        <v>135</v>
      </c>
      <c r="B137" s="16">
        <f t="shared" si="8"/>
        <v>20</v>
      </c>
      <c r="C137" s="18">
        <f t="shared" si="9"/>
        <v>43598</v>
      </c>
      <c r="D137" s="15" t="str">
        <f t="shared" si="10"/>
        <v>Mon 5/13</v>
      </c>
      <c r="E137" s="112"/>
      <c r="F137" s="115"/>
      <c r="G137" s="115"/>
      <c r="H137" s="115"/>
      <c r="I137" s="115"/>
      <c r="J137" s="117"/>
      <c r="K137" s="129"/>
    </row>
    <row r="138" spans="1:11" x14ac:dyDescent="0.2">
      <c r="A138" s="4">
        <f t="shared" si="11"/>
        <v>136</v>
      </c>
      <c r="B138" s="16">
        <f t="shared" si="8"/>
        <v>20</v>
      </c>
      <c r="C138" s="18">
        <f t="shared" si="9"/>
        <v>43599</v>
      </c>
      <c r="D138" s="15" t="str">
        <f t="shared" si="10"/>
        <v>Tue 5/14</v>
      </c>
      <c r="E138" s="112"/>
      <c r="F138" s="115"/>
      <c r="G138" s="115"/>
      <c r="H138" s="115"/>
      <c r="I138" s="115"/>
      <c r="J138" s="117"/>
      <c r="K138" s="129"/>
    </row>
    <row r="139" spans="1:11" x14ac:dyDescent="0.2">
      <c r="A139" s="4">
        <f t="shared" si="11"/>
        <v>137</v>
      </c>
      <c r="B139" s="16">
        <f t="shared" si="8"/>
        <v>20</v>
      </c>
      <c r="C139" s="18">
        <f t="shared" si="9"/>
        <v>43600</v>
      </c>
      <c r="D139" s="15" t="str">
        <f t="shared" si="10"/>
        <v>Wed 5/15</v>
      </c>
      <c r="E139" s="112"/>
      <c r="F139" s="115"/>
      <c r="G139" s="115"/>
      <c r="H139" s="115"/>
      <c r="I139" s="115"/>
      <c r="J139" s="117"/>
      <c r="K139" s="129"/>
    </row>
    <row r="140" spans="1:11" x14ac:dyDescent="0.2">
      <c r="A140" s="4">
        <f t="shared" si="11"/>
        <v>138</v>
      </c>
      <c r="B140" s="16">
        <f t="shared" si="8"/>
        <v>20</v>
      </c>
      <c r="C140" s="18">
        <f t="shared" si="9"/>
        <v>43601</v>
      </c>
      <c r="D140" s="15" t="str">
        <f t="shared" si="10"/>
        <v>Thu 5/16</v>
      </c>
      <c r="E140" s="112"/>
      <c r="F140" s="115"/>
      <c r="G140" s="115"/>
      <c r="H140" s="115"/>
      <c r="I140" s="115"/>
      <c r="J140" s="117"/>
      <c r="K140" s="129"/>
    </row>
    <row r="141" spans="1:11" x14ac:dyDescent="0.2">
      <c r="A141" s="4">
        <f t="shared" si="11"/>
        <v>139</v>
      </c>
      <c r="B141" s="16">
        <f t="shared" si="8"/>
        <v>20</v>
      </c>
      <c r="C141" s="18">
        <f t="shared" si="9"/>
        <v>43602</v>
      </c>
      <c r="D141" s="15" t="str">
        <f t="shared" si="10"/>
        <v>Fri 5/17</v>
      </c>
      <c r="E141" s="112"/>
      <c r="F141" s="115"/>
      <c r="G141" s="115"/>
      <c r="H141" s="115"/>
      <c r="I141" s="115"/>
      <c r="J141" s="117"/>
      <c r="K141" s="129"/>
    </row>
    <row r="142" spans="1:11" x14ac:dyDescent="0.2">
      <c r="A142" s="5">
        <f t="shared" si="11"/>
        <v>140</v>
      </c>
      <c r="B142" s="22">
        <f t="shared" si="8"/>
        <v>20</v>
      </c>
      <c r="C142" s="23">
        <f t="shared" si="9"/>
        <v>43603</v>
      </c>
      <c r="D142" s="24" t="str">
        <f t="shared" si="10"/>
        <v>Sat 5/18</v>
      </c>
      <c r="E142" s="119"/>
      <c r="F142" s="124"/>
      <c r="G142" s="124"/>
      <c r="H142" s="124"/>
      <c r="I142" s="124"/>
      <c r="J142" s="125"/>
      <c r="K142" s="129"/>
    </row>
    <row r="143" spans="1:11" x14ac:dyDescent="0.2">
      <c r="A143" s="2">
        <f t="shared" si="11"/>
        <v>141</v>
      </c>
      <c r="B143" s="19">
        <f t="shared" si="8"/>
        <v>21</v>
      </c>
      <c r="C143" s="20">
        <f t="shared" si="9"/>
        <v>43604</v>
      </c>
      <c r="D143" s="21" t="str">
        <f t="shared" si="10"/>
        <v>Sun 5/19</v>
      </c>
      <c r="E143" s="109"/>
      <c r="F143" s="126"/>
      <c r="G143" s="126"/>
      <c r="H143" s="126"/>
      <c r="I143" s="126"/>
      <c r="J143" s="127"/>
      <c r="K143" s="129"/>
    </row>
    <row r="144" spans="1:11" x14ac:dyDescent="0.2">
      <c r="A144" s="4">
        <f t="shared" si="11"/>
        <v>142</v>
      </c>
      <c r="B144" s="16">
        <f t="shared" si="8"/>
        <v>21</v>
      </c>
      <c r="C144" s="18">
        <f t="shared" si="9"/>
        <v>43605</v>
      </c>
      <c r="D144" s="15" t="str">
        <f t="shared" si="10"/>
        <v>Mon 5/20</v>
      </c>
      <c r="E144" s="112"/>
      <c r="F144" s="115"/>
      <c r="G144" s="115"/>
      <c r="H144" s="115"/>
      <c r="I144" s="115"/>
      <c r="J144" s="117"/>
      <c r="K144" s="129"/>
    </row>
    <row r="145" spans="1:11" x14ac:dyDescent="0.2">
      <c r="A145" s="4">
        <f t="shared" si="11"/>
        <v>143</v>
      </c>
      <c r="B145" s="16">
        <f t="shared" si="8"/>
        <v>21</v>
      </c>
      <c r="C145" s="18">
        <f t="shared" si="9"/>
        <v>43606</v>
      </c>
      <c r="D145" s="15" t="str">
        <f t="shared" si="10"/>
        <v>Tue 5/21</v>
      </c>
      <c r="E145" s="112"/>
      <c r="F145" s="115"/>
      <c r="G145" s="115"/>
      <c r="H145" s="115"/>
      <c r="I145" s="115"/>
      <c r="J145" s="117"/>
      <c r="K145" s="129"/>
    </row>
    <row r="146" spans="1:11" x14ac:dyDescent="0.2">
      <c r="A146" s="4">
        <f t="shared" si="11"/>
        <v>144</v>
      </c>
      <c r="B146" s="16">
        <f t="shared" si="8"/>
        <v>21</v>
      </c>
      <c r="C146" s="18">
        <f t="shared" si="9"/>
        <v>43607</v>
      </c>
      <c r="D146" s="15" t="str">
        <f t="shared" si="10"/>
        <v>Wed 5/22</v>
      </c>
      <c r="E146" s="112"/>
      <c r="F146" s="115"/>
      <c r="G146" s="115"/>
      <c r="H146" s="115"/>
      <c r="I146" s="115"/>
      <c r="J146" s="117"/>
      <c r="K146" s="129"/>
    </row>
    <row r="147" spans="1:11" x14ac:dyDescent="0.2">
      <c r="A147" s="4">
        <f t="shared" si="11"/>
        <v>145</v>
      </c>
      <c r="B147" s="16">
        <f t="shared" si="8"/>
        <v>21</v>
      </c>
      <c r="C147" s="18">
        <f t="shared" si="9"/>
        <v>43608</v>
      </c>
      <c r="D147" s="15" t="str">
        <f t="shared" si="10"/>
        <v>Thu 5/23</v>
      </c>
      <c r="E147" s="112"/>
      <c r="F147" s="115"/>
      <c r="G147" s="115"/>
      <c r="H147" s="115"/>
      <c r="I147" s="115"/>
      <c r="J147" s="117"/>
      <c r="K147" s="129"/>
    </row>
    <row r="148" spans="1:11" x14ac:dyDescent="0.2">
      <c r="A148" s="4">
        <f t="shared" si="11"/>
        <v>146</v>
      </c>
      <c r="B148" s="16">
        <f t="shared" si="8"/>
        <v>21</v>
      </c>
      <c r="C148" s="18">
        <f t="shared" si="9"/>
        <v>43609</v>
      </c>
      <c r="D148" s="15" t="str">
        <f t="shared" si="10"/>
        <v>Fri 5/24</v>
      </c>
      <c r="E148" s="112"/>
      <c r="F148" s="115"/>
      <c r="G148" s="115"/>
      <c r="H148" s="115"/>
      <c r="I148" s="115"/>
      <c r="J148" s="117"/>
      <c r="K148" s="129"/>
    </row>
    <row r="149" spans="1:11" x14ac:dyDescent="0.2">
      <c r="A149" s="5">
        <f t="shared" si="11"/>
        <v>147</v>
      </c>
      <c r="B149" s="22">
        <f t="shared" si="8"/>
        <v>21</v>
      </c>
      <c r="C149" s="23">
        <f t="shared" si="9"/>
        <v>43610</v>
      </c>
      <c r="D149" s="24" t="str">
        <f t="shared" si="10"/>
        <v>Sat 5/25</v>
      </c>
      <c r="E149" s="119"/>
      <c r="F149" s="124"/>
      <c r="G149" s="124"/>
      <c r="H149" s="124"/>
      <c r="I149" s="124"/>
      <c r="J149" s="125"/>
      <c r="K149" s="129"/>
    </row>
    <row r="150" spans="1:11" x14ac:dyDescent="0.2">
      <c r="A150" s="2">
        <f t="shared" si="11"/>
        <v>148</v>
      </c>
      <c r="B150" s="19">
        <f t="shared" si="8"/>
        <v>22</v>
      </c>
      <c r="C150" s="20">
        <f t="shared" si="9"/>
        <v>43611</v>
      </c>
      <c r="D150" s="21" t="str">
        <f t="shared" si="10"/>
        <v>Sun 5/26</v>
      </c>
      <c r="E150" s="109"/>
      <c r="F150" s="126"/>
      <c r="G150" s="126"/>
      <c r="H150" s="126"/>
      <c r="I150" s="126"/>
      <c r="J150" s="127"/>
      <c r="K150" s="129"/>
    </row>
    <row r="151" spans="1:11" x14ac:dyDescent="0.2">
      <c r="A151" s="4">
        <f t="shared" si="11"/>
        <v>149</v>
      </c>
      <c r="B151" s="16">
        <f t="shared" si="8"/>
        <v>22</v>
      </c>
      <c r="C151" s="18">
        <f t="shared" si="9"/>
        <v>43612</v>
      </c>
      <c r="D151" s="15" t="str">
        <f t="shared" si="10"/>
        <v>Mon 5/27</v>
      </c>
      <c r="E151" s="112"/>
      <c r="F151" s="115"/>
      <c r="G151" s="115"/>
      <c r="H151" s="115"/>
      <c r="I151" s="115"/>
      <c r="J151" s="117"/>
      <c r="K151" s="129"/>
    </row>
    <row r="152" spans="1:11" x14ac:dyDescent="0.2">
      <c r="A152" s="4">
        <f t="shared" si="11"/>
        <v>150</v>
      </c>
      <c r="B152" s="16">
        <f t="shared" si="8"/>
        <v>22</v>
      </c>
      <c r="C152" s="18">
        <f t="shared" si="9"/>
        <v>43613</v>
      </c>
      <c r="D152" s="15" t="str">
        <f t="shared" si="10"/>
        <v>Tue 5/28</v>
      </c>
      <c r="E152" s="112"/>
      <c r="F152" s="115"/>
      <c r="G152" s="115"/>
      <c r="H152" s="115"/>
      <c r="I152" s="115"/>
      <c r="J152" s="117"/>
      <c r="K152" s="129"/>
    </row>
    <row r="153" spans="1:11" x14ac:dyDescent="0.2">
      <c r="A153" s="4">
        <f t="shared" si="11"/>
        <v>151</v>
      </c>
      <c r="B153" s="16">
        <f t="shared" si="8"/>
        <v>22</v>
      </c>
      <c r="C153" s="18">
        <f t="shared" si="9"/>
        <v>43614</v>
      </c>
      <c r="D153" s="15" t="str">
        <f t="shared" si="10"/>
        <v>Wed 5/29</v>
      </c>
      <c r="E153" s="112"/>
      <c r="F153" s="115"/>
      <c r="G153" s="115"/>
      <c r="H153" s="115"/>
      <c r="I153" s="115"/>
      <c r="J153" s="117"/>
      <c r="K153" s="129"/>
    </row>
    <row r="154" spans="1:11" x14ac:dyDescent="0.2">
      <c r="A154" s="4">
        <f t="shared" si="11"/>
        <v>152</v>
      </c>
      <c r="B154" s="16">
        <f t="shared" si="8"/>
        <v>22</v>
      </c>
      <c r="C154" s="18">
        <f t="shared" si="9"/>
        <v>43615</v>
      </c>
      <c r="D154" s="15" t="str">
        <f t="shared" si="10"/>
        <v>Thu 5/30</v>
      </c>
      <c r="E154" s="112"/>
      <c r="F154" s="115"/>
      <c r="G154" s="115"/>
      <c r="H154" s="115"/>
      <c r="I154" s="115"/>
      <c r="J154" s="117"/>
      <c r="K154" s="129"/>
    </row>
    <row r="155" spans="1:11" x14ac:dyDescent="0.2">
      <c r="A155" s="4">
        <f t="shared" si="11"/>
        <v>153</v>
      </c>
      <c r="B155" s="16">
        <f t="shared" si="8"/>
        <v>22</v>
      </c>
      <c r="C155" s="18">
        <f t="shared" si="9"/>
        <v>43616</v>
      </c>
      <c r="D155" s="15" t="str">
        <f t="shared" si="10"/>
        <v>Fri 5/31</v>
      </c>
      <c r="E155" s="112"/>
      <c r="F155" s="115"/>
      <c r="G155" s="115"/>
      <c r="H155" s="115"/>
      <c r="I155" s="115"/>
      <c r="J155" s="117"/>
      <c r="K155" s="129"/>
    </row>
    <row r="156" spans="1:11" x14ac:dyDescent="0.2">
      <c r="A156" s="5">
        <f t="shared" si="11"/>
        <v>154</v>
      </c>
      <c r="B156" s="22">
        <f t="shared" si="8"/>
        <v>22</v>
      </c>
      <c r="C156" s="23">
        <f t="shared" si="9"/>
        <v>43617</v>
      </c>
      <c r="D156" s="24" t="str">
        <f t="shared" si="10"/>
        <v>Sat 6/1</v>
      </c>
      <c r="E156" s="119"/>
      <c r="F156" s="124"/>
      <c r="G156" s="124"/>
      <c r="H156" s="124"/>
      <c r="I156" s="124"/>
      <c r="J156" s="125"/>
      <c r="K156" s="129"/>
    </row>
    <row r="157" spans="1:11" x14ac:dyDescent="0.2">
      <c r="A157" s="2">
        <f t="shared" si="11"/>
        <v>155</v>
      </c>
      <c r="B157" s="19">
        <f t="shared" si="8"/>
        <v>23</v>
      </c>
      <c r="C157" s="20">
        <f t="shared" si="9"/>
        <v>43618</v>
      </c>
      <c r="D157" s="21" t="str">
        <f t="shared" si="10"/>
        <v>Sun 6/2</v>
      </c>
      <c r="E157" s="109"/>
      <c r="F157" s="126"/>
      <c r="G157" s="126"/>
      <c r="H157" s="126"/>
      <c r="I157" s="126"/>
      <c r="J157" s="127"/>
      <c r="K157" s="129"/>
    </row>
    <row r="158" spans="1:11" x14ac:dyDescent="0.2">
      <c r="A158" s="4">
        <f t="shared" si="11"/>
        <v>156</v>
      </c>
      <c r="B158" s="16">
        <f t="shared" si="8"/>
        <v>23</v>
      </c>
      <c r="C158" s="18">
        <f t="shared" si="9"/>
        <v>43619</v>
      </c>
      <c r="D158" s="15" t="str">
        <f t="shared" si="10"/>
        <v>Mon 6/3</v>
      </c>
      <c r="E158" s="112"/>
      <c r="F158" s="115"/>
      <c r="G158" s="115"/>
      <c r="H158" s="115"/>
      <c r="I158" s="115"/>
      <c r="J158" s="117"/>
      <c r="K158" s="129"/>
    </row>
    <row r="159" spans="1:11" x14ac:dyDescent="0.2">
      <c r="A159" s="4">
        <f t="shared" si="11"/>
        <v>157</v>
      </c>
      <c r="B159" s="16">
        <f t="shared" si="8"/>
        <v>23</v>
      </c>
      <c r="C159" s="18">
        <f t="shared" si="9"/>
        <v>43620</v>
      </c>
      <c r="D159" s="15" t="str">
        <f t="shared" si="10"/>
        <v>Tue 6/4</v>
      </c>
      <c r="E159" s="112"/>
      <c r="F159" s="115"/>
      <c r="G159" s="115"/>
      <c r="H159" s="115"/>
      <c r="I159" s="115"/>
      <c r="J159" s="117"/>
      <c r="K159" s="129"/>
    </row>
    <row r="160" spans="1:11" x14ac:dyDescent="0.2">
      <c r="A160" s="4">
        <f t="shared" si="11"/>
        <v>158</v>
      </c>
      <c r="B160" s="16">
        <f t="shared" si="8"/>
        <v>23</v>
      </c>
      <c r="C160" s="18">
        <f t="shared" si="9"/>
        <v>43621</v>
      </c>
      <c r="D160" s="15" t="str">
        <f t="shared" si="10"/>
        <v>Wed 6/5</v>
      </c>
      <c r="E160" s="112"/>
      <c r="F160" s="115"/>
      <c r="G160" s="115"/>
      <c r="H160" s="115"/>
      <c r="I160" s="115"/>
      <c r="J160" s="117"/>
      <c r="K160" s="129"/>
    </row>
    <row r="161" spans="1:11" x14ac:dyDescent="0.2">
      <c r="A161" s="4">
        <f t="shared" si="11"/>
        <v>159</v>
      </c>
      <c r="B161" s="16">
        <f t="shared" si="8"/>
        <v>23</v>
      </c>
      <c r="C161" s="18">
        <f t="shared" si="9"/>
        <v>43622</v>
      </c>
      <c r="D161" s="15" t="str">
        <f t="shared" si="10"/>
        <v>Thu 6/6</v>
      </c>
      <c r="E161" s="112"/>
      <c r="F161" s="115"/>
      <c r="G161" s="115"/>
      <c r="H161" s="115"/>
      <c r="I161" s="115"/>
      <c r="J161" s="117"/>
      <c r="K161" s="129"/>
    </row>
    <row r="162" spans="1:11" x14ac:dyDescent="0.2">
      <c r="A162" s="4">
        <f t="shared" si="11"/>
        <v>160</v>
      </c>
      <c r="B162" s="16">
        <f t="shared" si="8"/>
        <v>23</v>
      </c>
      <c r="C162" s="18">
        <f t="shared" si="9"/>
        <v>43623</v>
      </c>
      <c r="D162" s="15" t="str">
        <f t="shared" si="10"/>
        <v>Fri 6/7</v>
      </c>
      <c r="E162" s="112"/>
      <c r="F162" s="115"/>
      <c r="G162" s="115"/>
      <c r="H162" s="115"/>
      <c r="I162" s="115"/>
      <c r="J162" s="117"/>
      <c r="K162" s="129"/>
    </row>
    <row r="163" spans="1:11" x14ac:dyDescent="0.2">
      <c r="A163" s="5">
        <f t="shared" si="11"/>
        <v>161</v>
      </c>
      <c r="B163" s="22">
        <f t="shared" si="8"/>
        <v>23</v>
      </c>
      <c r="C163" s="23">
        <f t="shared" si="9"/>
        <v>43624</v>
      </c>
      <c r="D163" s="24" t="str">
        <f t="shared" si="10"/>
        <v>Sat 6/8</v>
      </c>
      <c r="E163" s="119"/>
      <c r="F163" s="124"/>
      <c r="G163" s="124"/>
      <c r="H163" s="124"/>
      <c r="I163" s="124"/>
      <c r="J163" s="125"/>
      <c r="K163" s="129"/>
    </row>
    <row r="164" spans="1:11" x14ac:dyDescent="0.2">
      <c r="A164" s="2">
        <f t="shared" si="11"/>
        <v>162</v>
      </c>
      <c r="B164" s="19">
        <f t="shared" si="8"/>
        <v>24</v>
      </c>
      <c r="C164" s="20">
        <f t="shared" si="9"/>
        <v>43625</v>
      </c>
      <c r="D164" s="21" t="str">
        <f t="shared" si="10"/>
        <v>Sun 6/9</v>
      </c>
      <c r="E164" s="109"/>
      <c r="F164" s="126"/>
      <c r="G164" s="126"/>
      <c r="H164" s="126"/>
      <c r="I164" s="126"/>
      <c r="J164" s="127"/>
      <c r="K164" s="129"/>
    </row>
    <row r="165" spans="1:11" x14ac:dyDescent="0.2">
      <c r="A165" s="4">
        <f t="shared" si="11"/>
        <v>163</v>
      </c>
      <c r="B165" s="16">
        <f t="shared" si="8"/>
        <v>24</v>
      </c>
      <c r="C165" s="18">
        <f t="shared" si="9"/>
        <v>43626</v>
      </c>
      <c r="D165" s="15" t="str">
        <f t="shared" si="10"/>
        <v>Mon 6/10</v>
      </c>
      <c r="E165" s="112"/>
      <c r="F165" s="115"/>
      <c r="G165" s="115"/>
      <c r="H165" s="115"/>
      <c r="I165" s="115"/>
      <c r="J165" s="117"/>
      <c r="K165" s="129"/>
    </row>
    <row r="166" spans="1:11" x14ac:dyDescent="0.2">
      <c r="A166" s="4">
        <f t="shared" si="11"/>
        <v>164</v>
      </c>
      <c r="B166" s="16">
        <f t="shared" si="8"/>
        <v>24</v>
      </c>
      <c r="C166" s="18">
        <f t="shared" si="9"/>
        <v>43627</v>
      </c>
      <c r="D166" s="15" t="str">
        <f t="shared" si="10"/>
        <v>Tue 6/11</v>
      </c>
      <c r="E166" s="112"/>
      <c r="F166" s="115"/>
      <c r="G166" s="115"/>
      <c r="H166" s="115"/>
      <c r="I166" s="115"/>
      <c r="J166" s="117"/>
      <c r="K166" s="129"/>
    </row>
    <row r="167" spans="1:11" x14ac:dyDescent="0.2">
      <c r="A167" s="4">
        <f t="shared" si="11"/>
        <v>165</v>
      </c>
      <c r="B167" s="16">
        <f t="shared" si="8"/>
        <v>24</v>
      </c>
      <c r="C167" s="18">
        <f t="shared" si="9"/>
        <v>43628</v>
      </c>
      <c r="D167" s="15" t="str">
        <f t="shared" si="10"/>
        <v>Wed 6/12</v>
      </c>
      <c r="E167" s="112"/>
      <c r="F167" s="115"/>
      <c r="G167" s="115"/>
      <c r="H167" s="115"/>
      <c r="I167" s="115"/>
      <c r="J167" s="117"/>
      <c r="K167" s="129"/>
    </row>
    <row r="168" spans="1:11" x14ac:dyDescent="0.2">
      <c r="A168" s="4">
        <f t="shared" si="11"/>
        <v>166</v>
      </c>
      <c r="B168" s="16">
        <f t="shared" si="8"/>
        <v>24</v>
      </c>
      <c r="C168" s="18">
        <f t="shared" si="9"/>
        <v>43629</v>
      </c>
      <c r="D168" s="15" t="str">
        <f t="shared" si="10"/>
        <v>Thu 6/13</v>
      </c>
      <c r="E168" s="112"/>
      <c r="F168" s="115"/>
      <c r="G168" s="115"/>
      <c r="H168" s="115"/>
      <c r="I168" s="115"/>
      <c r="J168" s="117"/>
      <c r="K168" s="129"/>
    </row>
    <row r="169" spans="1:11" x14ac:dyDescent="0.2">
      <c r="A169" s="4">
        <f t="shared" si="11"/>
        <v>167</v>
      </c>
      <c r="B169" s="16">
        <f t="shared" si="8"/>
        <v>24</v>
      </c>
      <c r="C169" s="18">
        <f t="shared" si="9"/>
        <v>43630</v>
      </c>
      <c r="D169" s="15" t="str">
        <f t="shared" si="10"/>
        <v>Fri 6/14</v>
      </c>
      <c r="E169" s="112"/>
      <c r="F169" s="115"/>
      <c r="G169" s="115"/>
      <c r="H169" s="115"/>
      <c r="I169" s="115"/>
      <c r="J169" s="117"/>
      <c r="K169" s="129"/>
    </row>
    <row r="170" spans="1:11" x14ac:dyDescent="0.2">
      <c r="A170" s="5">
        <f t="shared" si="11"/>
        <v>168</v>
      </c>
      <c r="B170" s="22">
        <f t="shared" si="8"/>
        <v>24</v>
      </c>
      <c r="C170" s="23">
        <f t="shared" si="9"/>
        <v>43631</v>
      </c>
      <c r="D170" s="24" t="str">
        <f t="shared" si="10"/>
        <v>Sat 6/15</v>
      </c>
      <c r="E170" s="119"/>
      <c r="F170" s="124"/>
      <c r="G170" s="124"/>
      <c r="H170" s="124"/>
      <c r="I170" s="124"/>
      <c r="J170" s="125"/>
      <c r="K170" s="129"/>
    </row>
    <row r="171" spans="1:11" x14ac:dyDescent="0.2">
      <c r="A171" s="2">
        <f t="shared" si="11"/>
        <v>169</v>
      </c>
      <c r="B171" s="19">
        <f t="shared" si="8"/>
        <v>25</v>
      </c>
      <c r="C171" s="20">
        <f t="shared" si="9"/>
        <v>43632</v>
      </c>
      <c r="D171" s="21" t="str">
        <f t="shared" si="10"/>
        <v>Sun 6/16</v>
      </c>
      <c r="E171" s="109"/>
      <c r="F171" s="126"/>
      <c r="G171" s="126"/>
      <c r="H171" s="126"/>
      <c r="I171" s="126"/>
      <c r="J171" s="127"/>
      <c r="K171" s="129"/>
    </row>
    <row r="172" spans="1:11" x14ac:dyDescent="0.2">
      <c r="A172" s="4">
        <f t="shared" si="11"/>
        <v>170</v>
      </c>
      <c r="B172" s="16">
        <f t="shared" si="8"/>
        <v>25</v>
      </c>
      <c r="C172" s="18">
        <f t="shared" si="9"/>
        <v>43633</v>
      </c>
      <c r="D172" s="15" t="str">
        <f t="shared" si="10"/>
        <v>Mon 6/17</v>
      </c>
      <c r="E172" s="112"/>
      <c r="F172" s="115"/>
      <c r="G172" s="115"/>
      <c r="H172" s="115"/>
      <c r="I172" s="115"/>
      <c r="J172" s="117"/>
      <c r="K172" s="129"/>
    </row>
    <row r="173" spans="1:11" x14ac:dyDescent="0.2">
      <c r="A173" s="4">
        <f t="shared" si="11"/>
        <v>171</v>
      </c>
      <c r="B173" s="16">
        <f t="shared" si="8"/>
        <v>25</v>
      </c>
      <c r="C173" s="18">
        <f t="shared" si="9"/>
        <v>43634</v>
      </c>
      <c r="D173" s="15" t="str">
        <f t="shared" si="10"/>
        <v>Tue 6/18</v>
      </c>
      <c r="E173" s="112"/>
      <c r="F173" s="115"/>
      <c r="G173" s="115"/>
      <c r="H173" s="115"/>
      <c r="I173" s="115"/>
      <c r="J173" s="117"/>
      <c r="K173" s="129"/>
    </row>
    <row r="174" spans="1:11" x14ac:dyDescent="0.2">
      <c r="A174" s="4">
        <f t="shared" si="11"/>
        <v>172</v>
      </c>
      <c r="B174" s="16">
        <f t="shared" si="8"/>
        <v>25</v>
      </c>
      <c r="C174" s="18">
        <f t="shared" si="9"/>
        <v>43635</v>
      </c>
      <c r="D174" s="15" t="str">
        <f t="shared" si="10"/>
        <v>Wed 6/19</v>
      </c>
      <c r="E174" s="112"/>
      <c r="F174" s="115"/>
      <c r="G174" s="115"/>
      <c r="H174" s="115"/>
      <c r="I174" s="115"/>
      <c r="J174" s="117"/>
      <c r="K174" s="129"/>
    </row>
    <row r="175" spans="1:11" x14ac:dyDescent="0.2">
      <c r="A175" s="4">
        <f t="shared" si="11"/>
        <v>173</v>
      </c>
      <c r="B175" s="16">
        <f t="shared" si="8"/>
        <v>25</v>
      </c>
      <c r="C175" s="18">
        <f t="shared" si="9"/>
        <v>43636</v>
      </c>
      <c r="D175" s="15" t="str">
        <f t="shared" si="10"/>
        <v>Thu 6/20</v>
      </c>
      <c r="E175" s="112"/>
      <c r="F175" s="115"/>
      <c r="G175" s="115"/>
      <c r="H175" s="115"/>
      <c r="I175" s="115"/>
      <c r="J175" s="117"/>
      <c r="K175" s="129"/>
    </row>
    <row r="176" spans="1:11" x14ac:dyDescent="0.2">
      <c r="A176" s="4">
        <f t="shared" si="11"/>
        <v>174</v>
      </c>
      <c r="B176" s="16">
        <f t="shared" si="8"/>
        <v>25</v>
      </c>
      <c r="C176" s="18">
        <f t="shared" si="9"/>
        <v>43637</v>
      </c>
      <c r="D176" s="15" t="str">
        <f t="shared" si="10"/>
        <v>Fri 6/21</v>
      </c>
      <c r="E176" s="112"/>
      <c r="F176" s="115"/>
      <c r="G176" s="115"/>
      <c r="H176" s="115"/>
      <c r="I176" s="115"/>
      <c r="J176" s="117"/>
      <c r="K176" s="129"/>
    </row>
    <row r="177" spans="1:11" x14ac:dyDescent="0.2">
      <c r="A177" s="5">
        <f t="shared" si="11"/>
        <v>175</v>
      </c>
      <c r="B177" s="22">
        <f t="shared" si="8"/>
        <v>25</v>
      </c>
      <c r="C177" s="23">
        <f t="shared" si="9"/>
        <v>43638</v>
      </c>
      <c r="D177" s="24" t="str">
        <f t="shared" si="10"/>
        <v>Sat 6/22</v>
      </c>
      <c r="E177" s="119"/>
      <c r="F177" s="124"/>
      <c r="G177" s="124"/>
      <c r="H177" s="124"/>
      <c r="I177" s="124"/>
      <c r="J177" s="125"/>
      <c r="K177" s="129"/>
    </row>
    <row r="178" spans="1:11" x14ac:dyDescent="0.2">
      <c r="A178" s="2">
        <f t="shared" si="11"/>
        <v>176</v>
      </c>
      <c r="B178" s="19">
        <f t="shared" si="8"/>
        <v>26</v>
      </c>
      <c r="C178" s="20">
        <f t="shared" si="9"/>
        <v>43639</v>
      </c>
      <c r="D178" s="21" t="str">
        <f t="shared" si="10"/>
        <v>Sun 6/23</v>
      </c>
      <c r="E178" s="109"/>
      <c r="F178" s="126"/>
      <c r="G178" s="126"/>
      <c r="H178" s="126"/>
      <c r="I178" s="126"/>
      <c r="J178" s="127"/>
      <c r="K178" s="129"/>
    </row>
    <row r="179" spans="1:11" x14ac:dyDescent="0.2">
      <c r="A179" s="4">
        <f t="shared" si="11"/>
        <v>177</v>
      </c>
      <c r="B179" s="16">
        <f t="shared" si="8"/>
        <v>26</v>
      </c>
      <c r="C179" s="18">
        <f t="shared" si="9"/>
        <v>43640</v>
      </c>
      <c r="D179" s="15" t="str">
        <f t="shared" si="10"/>
        <v>Mon 6/24</v>
      </c>
      <c r="E179" s="112"/>
      <c r="F179" s="115"/>
      <c r="G179" s="115"/>
      <c r="H179" s="115"/>
      <c r="I179" s="115"/>
      <c r="J179" s="117"/>
      <c r="K179" s="129"/>
    </row>
    <row r="180" spans="1:11" x14ac:dyDescent="0.2">
      <c r="A180" s="4">
        <f t="shared" si="11"/>
        <v>178</v>
      </c>
      <c r="B180" s="16">
        <f t="shared" si="8"/>
        <v>26</v>
      </c>
      <c r="C180" s="18">
        <f t="shared" si="9"/>
        <v>43641</v>
      </c>
      <c r="D180" s="15" t="str">
        <f t="shared" si="10"/>
        <v>Tue 6/25</v>
      </c>
      <c r="E180" s="112"/>
      <c r="F180" s="115"/>
      <c r="G180" s="115"/>
      <c r="H180" s="115"/>
      <c r="I180" s="115"/>
      <c r="J180" s="117"/>
      <c r="K180" s="129"/>
    </row>
    <row r="181" spans="1:11" x14ac:dyDescent="0.2">
      <c r="A181" s="4">
        <f t="shared" si="11"/>
        <v>179</v>
      </c>
      <c r="B181" s="16">
        <f t="shared" si="8"/>
        <v>26</v>
      </c>
      <c r="C181" s="18">
        <f t="shared" si="9"/>
        <v>43642</v>
      </c>
      <c r="D181" s="15" t="str">
        <f t="shared" si="10"/>
        <v>Wed 6/26</v>
      </c>
      <c r="E181" s="112"/>
      <c r="F181" s="115"/>
      <c r="G181" s="115"/>
      <c r="H181" s="115"/>
      <c r="I181" s="115"/>
      <c r="J181" s="117"/>
      <c r="K181" s="129"/>
    </row>
    <row r="182" spans="1:11" x14ac:dyDescent="0.2">
      <c r="A182" s="4">
        <f t="shared" si="11"/>
        <v>180</v>
      </c>
      <c r="B182" s="16">
        <f t="shared" si="8"/>
        <v>26</v>
      </c>
      <c r="C182" s="18">
        <f t="shared" si="9"/>
        <v>43643</v>
      </c>
      <c r="D182" s="15" t="str">
        <f t="shared" si="10"/>
        <v>Thu 6/27</v>
      </c>
      <c r="E182" s="112"/>
      <c r="F182" s="115"/>
      <c r="G182" s="115"/>
      <c r="H182" s="115"/>
      <c r="I182" s="115"/>
      <c r="J182" s="117"/>
      <c r="K182" s="129"/>
    </row>
    <row r="183" spans="1:11" x14ac:dyDescent="0.2">
      <c r="A183" s="4">
        <f t="shared" si="11"/>
        <v>181</v>
      </c>
      <c r="B183" s="16">
        <f t="shared" si="8"/>
        <v>26</v>
      </c>
      <c r="C183" s="18">
        <f t="shared" si="9"/>
        <v>43644</v>
      </c>
      <c r="D183" s="15" t="str">
        <f t="shared" si="10"/>
        <v>Fri 6/28</v>
      </c>
      <c r="E183" s="112"/>
      <c r="F183" s="115"/>
      <c r="G183" s="115"/>
      <c r="H183" s="115"/>
      <c r="I183" s="115"/>
      <c r="J183" s="117"/>
      <c r="K183" s="129"/>
    </row>
    <row r="184" spans="1:11" x14ac:dyDescent="0.2">
      <c r="A184" s="5">
        <f t="shared" si="11"/>
        <v>182</v>
      </c>
      <c r="B184" s="22">
        <f t="shared" si="8"/>
        <v>26</v>
      </c>
      <c r="C184" s="23">
        <f t="shared" si="9"/>
        <v>43645</v>
      </c>
      <c r="D184" s="24" t="str">
        <f t="shared" si="10"/>
        <v>Sat 6/29</v>
      </c>
      <c r="E184" s="119"/>
      <c r="F184" s="124"/>
      <c r="G184" s="124"/>
      <c r="H184" s="124"/>
      <c r="I184" s="124"/>
      <c r="J184" s="125"/>
      <c r="K184" s="129"/>
    </row>
    <row r="185" spans="1:11" x14ac:dyDescent="0.2">
      <c r="A185" s="2">
        <f t="shared" si="11"/>
        <v>183</v>
      </c>
      <c r="B185" s="19">
        <f t="shared" si="8"/>
        <v>27</v>
      </c>
      <c r="C185" s="20">
        <f t="shared" si="9"/>
        <v>43646</v>
      </c>
      <c r="D185" s="21" t="str">
        <f t="shared" si="10"/>
        <v>Sun 6/30</v>
      </c>
      <c r="E185" s="109"/>
      <c r="F185" s="126"/>
      <c r="G185" s="126"/>
      <c r="H185" s="126"/>
      <c r="I185" s="126"/>
      <c r="J185" s="127"/>
      <c r="K185" s="129"/>
    </row>
    <row r="186" spans="1:11" x14ac:dyDescent="0.2">
      <c r="A186" s="4">
        <f t="shared" si="11"/>
        <v>184</v>
      </c>
      <c r="B186" s="16">
        <f t="shared" si="8"/>
        <v>27</v>
      </c>
      <c r="C186" s="18">
        <f t="shared" si="9"/>
        <v>43647</v>
      </c>
      <c r="D186" s="15" t="str">
        <f t="shared" si="10"/>
        <v>Mon 7/1</v>
      </c>
      <c r="E186" s="112"/>
      <c r="F186" s="115"/>
      <c r="G186" s="115"/>
      <c r="H186" s="115"/>
      <c r="I186" s="115"/>
      <c r="J186" s="117"/>
      <c r="K186" s="129"/>
    </row>
    <row r="187" spans="1:11" x14ac:dyDescent="0.2">
      <c r="A187" s="4">
        <f t="shared" si="11"/>
        <v>185</v>
      </c>
      <c r="B187" s="16">
        <f t="shared" si="8"/>
        <v>27</v>
      </c>
      <c r="C187" s="18">
        <f t="shared" si="9"/>
        <v>43648</v>
      </c>
      <c r="D187" s="15" t="str">
        <f t="shared" si="10"/>
        <v>Tue 7/2</v>
      </c>
      <c r="E187" s="112"/>
      <c r="F187" s="115"/>
      <c r="G187" s="115"/>
      <c r="H187" s="115"/>
      <c r="I187" s="115"/>
      <c r="J187" s="117"/>
      <c r="K187" s="129"/>
    </row>
    <row r="188" spans="1:11" x14ac:dyDescent="0.2">
      <c r="A188" s="4">
        <f t="shared" si="11"/>
        <v>186</v>
      </c>
      <c r="B188" s="16">
        <f t="shared" si="8"/>
        <v>27</v>
      </c>
      <c r="C188" s="18">
        <f t="shared" si="9"/>
        <v>43649</v>
      </c>
      <c r="D188" s="15" t="str">
        <f t="shared" si="10"/>
        <v>Wed 7/3</v>
      </c>
      <c r="E188" s="112"/>
      <c r="F188" s="115"/>
      <c r="G188" s="115"/>
      <c r="H188" s="115"/>
      <c r="I188" s="115"/>
      <c r="J188" s="117"/>
      <c r="K188" s="129"/>
    </row>
    <row r="189" spans="1:11" x14ac:dyDescent="0.2">
      <c r="A189" s="4">
        <f t="shared" si="11"/>
        <v>187</v>
      </c>
      <c r="B189" s="16">
        <f t="shared" si="8"/>
        <v>27</v>
      </c>
      <c r="C189" s="18">
        <f t="shared" si="9"/>
        <v>43650</v>
      </c>
      <c r="D189" s="15" t="str">
        <f t="shared" si="10"/>
        <v>Thu 7/4</v>
      </c>
      <c r="E189" s="112"/>
      <c r="F189" s="115"/>
      <c r="G189" s="115"/>
      <c r="H189" s="115"/>
      <c r="I189" s="115"/>
      <c r="J189" s="117"/>
      <c r="K189" s="129"/>
    </row>
    <row r="190" spans="1:11" x14ac:dyDescent="0.2">
      <c r="A190" s="4">
        <f t="shared" si="11"/>
        <v>188</v>
      </c>
      <c r="B190" s="16">
        <f t="shared" si="8"/>
        <v>27</v>
      </c>
      <c r="C190" s="18">
        <f t="shared" si="9"/>
        <v>43651</v>
      </c>
      <c r="D190" s="15" t="str">
        <f t="shared" si="10"/>
        <v>Fri 7/5</v>
      </c>
      <c r="E190" s="112"/>
      <c r="F190" s="115"/>
      <c r="G190" s="115"/>
      <c r="H190" s="115"/>
      <c r="I190" s="115"/>
      <c r="J190" s="117"/>
      <c r="K190" s="129"/>
    </row>
    <row r="191" spans="1:11" x14ac:dyDescent="0.2">
      <c r="A191" s="5">
        <f t="shared" si="11"/>
        <v>189</v>
      </c>
      <c r="B191" s="22">
        <f t="shared" si="8"/>
        <v>27</v>
      </c>
      <c r="C191" s="23">
        <f t="shared" si="9"/>
        <v>43652</v>
      </c>
      <c r="D191" s="24" t="str">
        <f t="shared" si="10"/>
        <v>Sat 7/6</v>
      </c>
      <c r="E191" s="119"/>
      <c r="F191" s="124"/>
      <c r="G191" s="124"/>
      <c r="H191" s="124"/>
      <c r="I191" s="124"/>
      <c r="J191" s="125"/>
      <c r="K191" s="129"/>
    </row>
    <row r="192" spans="1:11" x14ac:dyDescent="0.2">
      <c r="A192" s="2">
        <f t="shared" si="11"/>
        <v>190</v>
      </c>
      <c r="B192" s="19">
        <f t="shared" si="8"/>
        <v>28</v>
      </c>
      <c r="C192" s="20">
        <f t="shared" si="9"/>
        <v>43653</v>
      </c>
      <c r="D192" s="21" t="str">
        <f t="shared" si="10"/>
        <v>Sun 7/7</v>
      </c>
      <c r="E192" s="109"/>
      <c r="F192" s="126"/>
      <c r="G192" s="126"/>
      <c r="H192" s="126"/>
      <c r="I192" s="126"/>
      <c r="J192" s="127"/>
      <c r="K192" s="129"/>
    </row>
    <row r="193" spans="1:11" x14ac:dyDescent="0.2">
      <c r="A193" s="4">
        <f t="shared" si="11"/>
        <v>191</v>
      </c>
      <c r="B193" s="16">
        <f t="shared" si="8"/>
        <v>28</v>
      </c>
      <c r="C193" s="18">
        <f t="shared" si="9"/>
        <v>43654</v>
      </c>
      <c r="D193" s="15" t="str">
        <f t="shared" si="10"/>
        <v>Mon 7/8</v>
      </c>
      <c r="E193" s="112"/>
      <c r="F193" s="115"/>
      <c r="G193" s="115"/>
      <c r="H193" s="115"/>
      <c r="I193" s="115"/>
      <c r="J193" s="117"/>
      <c r="K193" s="129"/>
    </row>
    <row r="194" spans="1:11" x14ac:dyDescent="0.2">
      <c r="A194" s="4">
        <f t="shared" si="11"/>
        <v>192</v>
      </c>
      <c r="B194" s="16">
        <f t="shared" si="8"/>
        <v>28</v>
      </c>
      <c r="C194" s="18">
        <f t="shared" si="9"/>
        <v>43655</v>
      </c>
      <c r="D194" s="15" t="str">
        <f t="shared" si="10"/>
        <v>Tue 7/9</v>
      </c>
      <c r="E194" s="112"/>
      <c r="F194" s="115"/>
      <c r="G194" s="115"/>
      <c r="H194" s="115"/>
      <c r="I194" s="115"/>
      <c r="J194" s="117"/>
      <c r="K194" s="129"/>
    </row>
    <row r="195" spans="1:11" x14ac:dyDescent="0.2">
      <c r="A195" s="4">
        <f t="shared" si="11"/>
        <v>193</v>
      </c>
      <c r="B195" s="16">
        <f t="shared" si="8"/>
        <v>28</v>
      </c>
      <c r="C195" s="18">
        <f t="shared" si="9"/>
        <v>43656</v>
      </c>
      <c r="D195" s="15" t="str">
        <f t="shared" si="10"/>
        <v>Wed 7/10</v>
      </c>
      <c r="E195" s="112"/>
      <c r="F195" s="115"/>
      <c r="G195" s="115"/>
      <c r="H195" s="115"/>
      <c r="I195" s="115"/>
      <c r="J195" s="117"/>
      <c r="K195" s="129"/>
    </row>
    <row r="196" spans="1:11" x14ac:dyDescent="0.2">
      <c r="A196" s="4">
        <f t="shared" si="11"/>
        <v>194</v>
      </c>
      <c r="B196" s="16">
        <f t="shared" ref="B196:B259" si="12">IF((WEEKNUM(C196)&gt;52),"1",WEEKNUM(C196))</f>
        <v>28</v>
      </c>
      <c r="C196" s="18">
        <f t="shared" ref="C196:C259" si="13">DATE($A$2,1,1) - WEEKDAY(DATE($A$2,1,1),1) + (A196-1) + 1</f>
        <v>43657</v>
      </c>
      <c r="D196" s="15" t="str">
        <f t="shared" ref="D196:D259" si="14">TEXT((C196),"ddd m/d")</f>
        <v>Thu 7/11</v>
      </c>
      <c r="E196" s="112"/>
      <c r="F196" s="115"/>
      <c r="G196" s="115"/>
      <c r="H196" s="115"/>
      <c r="I196" s="115"/>
      <c r="J196" s="117"/>
      <c r="K196" s="129"/>
    </row>
    <row r="197" spans="1:11" x14ac:dyDescent="0.2">
      <c r="A197" s="4">
        <f t="shared" ref="A197:A260" si="15">A196+1</f>
        <v>195</v>
      </c>
      <c r="B197" s="16">
        <f t="shared" si="12"/>
        <v>28</v>
      </c>
      <c r="C197" s="18">
        <f t="shared" si="13"/>
        <v>43658</v>
      </c>
      <c r="D197" s="15" t="str">
        <f t="shared" si="14"/>
        <v>Fri 7/12</v>
      </c>
      <c r="E197" s="112"/>
      <c r="F197" s="115"/>
      <c r="G197" s="115"/>
      <c r="H197" s="115"/>
      <c r="I197" s="115"/>
      <c r="J197" s="117"/>
      <c r="K197" s="129"/>
    </row>
    <row r="198" spans="1:11" x14ac:dyDescent="0.2">
      <c r="A198" s="5">
        <f t="shared" si="15"/>
        <v>196</v>
      </c>
      <c r="B198" s="22">
        <f t="shared" si="12"/>
        <v>28</v>
      </c>
      <c r="C198" s="23">
        <f t="shared" si="13"/>
        <v>43659</v>
      </c>
      <c r="D198" s="24" t="str">
        <f t="shared" si="14"/>
        <v>Sat 7/13</v>
      </c>
      <c r="E198" s="119"/>
      <c r="F198" s="124"/>
      <c r="G198" s="124"/>
      <c r="H198" s="124"/>
      <c r="I198" s="124"/>
      <c r="J198" s="125"/>
      <c r="K198" s="129"/>
    </row>
    <row r="199" spans="1:11" x14ac:dyDescent="0.2">
      <c r="A199" s="2">
        <f t="shared" si="15"/>
        <v>197</v>
      </c>
      <c r="B199" s="19">
        <f t="shared" si="12"/>
        <v>29</v>
      </c>
      <c r="C199" s="20">
        <f t="shared" si="13"/>
        <v>43660</v>
      </c>
      <c r="D199" s="21" t="str">
        <f t="shared" si="14"/>
        <v>Sun 7/14</v>
      </c>
      <c r="E199" s="109"/>
      <c r="F199" s="126"/>
      <c r="G199" s="126"/>
      <c r="H199" s="126"/>
      <c r="I199" s="126"/>
      <c r="J199" s="127"/>
      <c r="K199" s="129"/>
    </row>
    <row r="200" spans="1:11" x14ac:dyDescent="0.2">
      <c r="A200" s="4">
        <f t="shared" si="15"/>
        <v>198</v>
      </c>
      <c r="B200" s="16">
        <f t="shared" si="12"/>
        <v>29</v>
      </c>
      <c r="C200" s="18">
        <f t="shared" si="13"/>
        <v>43661</v>
      </c>
      <c r="D200" s="15" t="str">
        <f t="shared" si="14"/>
        <v>Mon 7/15</v>
      </c>
      <c r="E200" s="112"/>
      <c r="F200" s="115"/>
      <c r="G200" s="115"/>
      <c r="H200" s="115"/>
      <c r="I200" s="115"/>
      <c r="J200" s="117"/>
      <c r="K200" s="129"/>
    </row>
    <row r="201" spans="1:11" x14ac:dyDescent="0.2">
      <c r="A201" s="4">
        <f t="shared" si="15"/>
        <v>199</v>
      </c>
      <c r="B201" s="16">
        <f t="shared" si="12"/>
        <v>29</v>
      </c>
      <c r="C201" s="18">
        <f t="shared" si="13"/>
        <v>43662</v>
      </c>
      <c r="D201" s="15" t="str">
        <f t="shared" si="14"/>
        <v>Tue 7/16</v>
      </c>
      <c r="E201" s="112"/>
      <c r="F201" s="115"/>
      <c r="G201" s="115"/>
      <c r="H201" s="115"/>
      <c r="I201" s="115"/>
      <c r="J201" s="117"/>
      <c r="K201" s="129"/>
    </row>
    <row r="202" spans="1:11" x14ac:dyDescent="0.2">
      <c r="A202" s="4">
        <f t="shared" si="15"/>
        <v>200</v>
      </c>
      <c r="B202" s="16">
        <f t="shared" si="12"/>
        <v>29</v>
      </c>
      <c r="C202" s="18">
        <f t="shared" si="13"/>
        <v>43663</v>
      </c>
      <c r="D202" s="15" t="str">
        <f t="shared" si="14"/>
        <v>Wed 7/17</v>
      </c>
      <c r="E202" s="112"/>
      <c r="F202" s="115"/>
      <c r="G202" s="115"/>
      <c r="H202" s="115"/>
      <c r="I202" s="115"/>
      <c r="J202" s="117"/>
      <c r="K202" s="129"/>
    </row>
    <row r="203" spans="1:11" x14ac:dyDescent="0.2">
      <c r="A203" s="4">
        <f t="shared" si="15"/>
        <v>201</v>
      </c>
      <c r="B203" s="16">
        <f t="shared" si="12"/>
        <v>29</v>
      </c>
      <c r="C203" s="18">
        <f t="shared" si="13"/>
        <v>43664</v>
      </c>
      <c r="D203" s="15" t="str">
        <f t="shared" si="14"/>
        <v>Thu 7/18</v>
      </c>
      <c r="E203" s="112"/>
      <c r="F203" s="115"/>
      <c r="G203" s="115"/>
      <c r="H203" s="115"/>
      <c r="I203" s="115"/>
      <c r="J203" s="117"/>
      <c r="K203" s="129"/>
    </row>
    <row r="204" spans="1:11" x14ac:dyDescent="0.2">
      <c r="A204" s="4">
        <f t="shared" si="15"/>
        <v>202</v>
      </c>
      <c r="B204" s="16">
        <f t="shared" si="12"/>
        <v>29</v>
      </c>
      <c r="C204" s="18">
        <f t="shared" si="13"/>
        <v>43665</v>
      </c>
      <c r="D204" s="15" t="str">
        <f t="shared" si="14"/>
        <v>Fri 7/19</v>
      </c>
      <c r="E204" s="112"/>
      <c r="F204" s="115"/>
      <c r="G204" s="115"/>
      <c r="H204" s="115"/>
      <c r="I204" s="115"/>
      <c r="J204" s="117"/>
      <c r="K204" s="129"/>
    </row>
    <row r="205" spans="1:11" x14ac:dyDescent="0.2">
      <c r="A205" s="5">
        <f t="shared" si="15"/>
        <v>203</v>
      </c>
      <c r="B205" s="22">
        <f t="shared" si="12"/>
        <v>29</v>
      </c>
      <c r="C205" s="23">
        <f t="shared" si="13"/>
        <v>43666</v>
      </c>
      <c r="D205" s="24" t="str">
        <f t="shared" si="14"/>
        <v>Sat 7/20</v>
      </c>
      <c r="E205" s="119"/>
      <c r="F205" s="124"/>
      <c r="G205" s="124"/>
      <c r="H205" s="124"/>
      <c r="I205" s="124"/>
      <c r="J205" s="125"/>
      <c r="K205" s="129"/>
    </row>
    <row r="206" spans="1:11" x14ac:dyDescent="0.2">
      <c r="A206" s="2">
        <f t="shared" si="15"/>
        <v>204</v>
      </c>
      <c r="B206" s="19">
        <f t="shared" si="12"/>
        <v>30</v>
      </c>
      <c r="C206" s="20">
        <f t="shared" si="13"/>
        <v>43667</v>
      </c>
      <c r="D206" s="21" t="str">
        <f t="shared" si="14"/>
        <v>Sun 7/21</v>
      </c>
      <c r="E206" s="109"/>
      <c r="F206" s="126"/>
      <c r="G206" s="126"/>
      <c r="H206" s="126"/>
      <c r="I206" s="126"/>
      <c r="J206" s="127"/>
      <c r="K206" s="129"/>
    </row>
    <row r="207" spans="1:11" x14ac:dyDescent="0.2">
      <c r="A207" s="4">
        <f t="shared" si="15"/>
        <v>205</v>
      </c>
      <c r="B207" s="16">
        <f t="shared" si="12"/>
        <v>30</v>
      </c>
      <c r="C207" s="18">
        <f t="shared" si="13"/>
        <v>43668</v>
      </c>
      <c r="D207" s="15" t="str">
        <f t="shared" si="14"/>
        <v>Mon 7/22</v>
      </c>
      <c r="E207" s="112"/>
      <c r="F207" s="115"/>
      <c r="G207" s="115"/>
      <c r="H207" s="115"/>
      <c r="I207" s="115"/>
      <c r="J207" s="117"/>
      <c r="K207" s="129"/>
    </row>
    <row r="208" spans="1:11" x14ac:dyDescent="0.2">
      <c r="A208" s="4">
        <f t="shared" si="15"/>
        <v>206</v>
      </c>
      <c r="B208" s="16">
        <f t="shared" si="12"/>
        <v>30</v>
      </c>
      <c r="C208" s="18">
        <f t="shared" si="13"/>
        <v>43669</v>
      </c>
      <c r="D208" s="15" t="str">
        <f t="shared" si="14"/>
        <v>Tue 7/23</v>
      </c>
      <c r="E208" s="112"/>
      <c r="F208" s="115"/>
      <c r="G208" s="115"/>
      <c r="H208" s="115"/>
      <c r="I208" s="115"/>
      <c r="J208" s="117"/>
      <c r="K208" s="129"/>
    </row>
    <row r="209" spans="1:11" x14ac:dyDescent="0.2">
      <c r="A209" s="4">
        <f t="shared" si="15"/>
        <v>207</v>
      </c>
      <c r="B209" s="16">
        <f t="shared" si="12"/>
        <v>30</v>
      </c>
      <c r="C209" s="18">
        <f t="shared" si="13"/>
        <v>43670</v>
      </c>
      <c r="D209" s="15" t="str">
        <f t="shared" si="14"/>
        <v>Wed 7/24</v>
      </c>
      <c r="E209" s="112"/>
      <c r="F209" s="115"/>
      <c r="G209" s="115"/>
      <c r="H209" s="115"/>
      <c r="I209" s="115"/>
      <c r="J209" s="117"/>
      <c r="K209" s="129"/>
    </row>
    <row r="210" spans="1:11" x14ac:dyDescent="0.2">
      <c r="A210" s="4">
        <f t="shared" si="15"/>
        <v>208</v>
      </c>
      <c r="B210" s="16">
        <f t="shared" si="12"/>
        <v>30</v>
      </c>
      <c r="C210" s="18">
        <f t="shared" si="13"/>
        <v>43671</v>
      </c>
      <c r="D210" s="15" t="str">
        <f t="shared" si="14"/>
        <v>Thu 7/25</v>
      </c>
      <c r="E210" s="112"/>
      <c r="F210" s="115"/>
      <c r="G210" s="115"/>
      <c r="H210" s="115"/>
      <c r="I210" s="115"/>
      <c r="J210" s="117"/>
      <c r="K210" s="129"/>
    </row>
    <row r="211" spans="1:11" x14ac:dyDescent="0.2">
      <c r="A211" s="4">
        <f t="shared" si="15"/>
        <v>209</v>
      </c>
      <c r="B211" s="16">
        <f t="shared" si="12"/>
        <v>30</v>
      </c>
      <c r="C211" s="18">
        <f t="shared" si="13"/>
        <v>43672</v>
      </c>
      <c r="D211" s="15" t="str">
        <f t="shared" si="14"/>
        <v>Fri 7/26</v>
      </c>
      <c r="E211" s="112"/>
      <c r="F211" s="115"/>
      <c r="G211" s="115"/>
      <c r="H211" s="115"/>
      <c r="I211" s="115"/>
      <c r="J211" s="117"/>
      <c r="K211" s="129"/>
    </row>
    <row r="212" spans="1:11" x14ac:dyDescent="0.2">
      <c r="A212" s="5">
        <f t="shared" si="15"/>
        <v>210</v>
      </c>
      <c r="B212" s="22">
        <f t="shared" si="12"/>
        <v>30</v>
      </c>
      <c r="C212" s="23">
        <f t="shared" si="13"/>
        <v>43673</v>
      </c>
      <c r="D212" s="24" t="str">
        <f t="shared" si="14"/>
        <v>Sat 7/27</v>
      </c>
      <c r="E212" s="119"/>
      <c r="F212" s="124"/>
      <c r="G212" s="124"/>
      <c r="H212" s="124"/>
      <c r="I212" s="124"/>
      <c r="J212" s="125"/>
      <c r="K212" s="129"/>
    </row>
    <row r="213" spans="1:11" x14ac:dyDescent="0.2">
      <c r="A213" s="2">
        <f t="shared" si="15"/>
        <v>211</v>
      </c>
      <c r="B213" s="19">
        <f t="shared" si="12"/>
        <v>31</v>
      </c>
      <c r="C213" s="20">
        <f t="shared" si="13"/>
        <v>43674</v>
      </c>
      <c r="D213" s="21" t="str">
        <f t="shared" si="14"/>
        <v>Sun 7/28</v>
      </c>
      <c r="E213" s="109"/>
      <c r="F213" s="126"/>
      <c r="G213" s="126"/>
      <c r="H213" s="126"/>
      <c r="I213" s="126"/>
      <c r="J213" s="127"/>
      <c r="K213" s="129"/>
    </row>
    <row r="214" spans="1:11" x14ac:dyDescent="0.2">
      <c r="A214" s="4">
        <f t="shared" si="15"/>
        <v>212</v>
      </c>
      <c r="B214" s="16">
        <f t="shared" si="12"/>
        <v>31</v>
      </c>
      <c r="C214" s="18">
        <f t="shared" si="13"/>
        <v>43675</v>
      </c>
      <c r="D214" s="15" t="str">
        <f t="shared" si="14"/>
        <v>Mon 7/29</v>
      </c>
      <c r="E214" s="112"/>
      <c r="F214" s="115"/>
      <c r="G214" s="115"/>
      <c r="H214" s="115"/>
      <c r="I214" s="115"/>
      <c r="J214" s="117"/>
      <c r="K214" s="129"/>
    </row>
    <row r="215" spans="1:11" x14ac:dyDescent="0.2">
      <c r="A215" s="4">
        <f t="shared" si="15"/>
        <v>213</v>
      </c>
      <c r="B215" s="16">
        <f t="shared" si="12"/>
        <v>31</v>
      </c>
      <c r="C215" s="18">
        <f t="shared" si="13"/>
        <v>43676</v>
      </c>
      <c r="D215" s="15" t="str">
        <f t="shared" si="14"/>
        <v>Tue 7/30</v>
      </c>
      <c r="E215" s="112"/>
      <c r="F215" s="115"/>
      <c r="G215" s="115"/>
      <c r="H215" s="115"/>
      <c r="I215" s="115"/>
      <c r="J215" s="117"/>
      <c r="K215" s="129"/>
    </row>
    <row r="216" spans="1:11" x14ac:dyDescent="0.2">
      <c r="A216" s="4">
        <f t="shared" si="15"/>
        <v>214</v>
      </c>
      <c r="B216" s="16">
        <f t="shared" si="12"/>
        <v>31</v>
      </c>
      <c r="C216" s="18">
        <f t="shared" si="13"/>
        <v>43677</v>
      </c>
      <c r="D216" s="15" t="str">
        <f t="shared" si="14"/>
        <v>Wed 7/31</v>
      </c>
      <c r="E216" s="112"/>
      <c r="F216" s="115"/>
      <c r="G216" s="115"/>
      <c r="H216" s="115"/>
      <c r="I216" s="115"/>
      <c r="J216" s="117"/>
      <c r="K216" s="129"/>
    </row>
    <row r="217" spans="1:11" x14ac:dyDescent="0.2">
      <c r="A217" s="4">
        <f t="shared" si="15"/>
        <v>215</v>
      </c>
      <c r="B217" s="16">
        <f t="shared" si="12"/>
        <v>31</v>
      </c>
      <c r="C217" s="18">
        <f t="shared" si="13"/>
        <v>43678</v>
      </c>
      <c r="D217" s="15" t="str">
        <f t="shared" si="14"/>
        <v>Thu 8/1</v>
      </c>
      <c r="E217" s="112"/>
      <c r="F217" s="115"/>
      <c r="G217" s="115"/>
      <c r="H217" s="115"/>
      <c r="I217" s="115"/>
      <c r="J217" s="117"/>
      <c r="K217" s="129"/>
    </row>
    <row r="218" spans="1:11" x14ac:dyDescent="0.2">
      <c r="A218" s="4">
        <f t="shared" si="15"/>
        <v>216</v>
      </c>
      <c r="B218" s="16">
        <f t="shared" si="12"/>
        <v>31</v>
      </c>
      <c r="C218" s="18">
        <f t="shared" si="13"/>
        <v>43679</v>
      </c>
      <c r="D218" s="15" t="str">
        <f t="shared" si="14"/>
        <v>Fri 8/2</v>
      </c>
      <c r="E218" s="112"/>
      <c r="F218" s="115"/>
      <c r="G218" s="115"/>
      <c r="H218" s="115"/>
      <c r="I218" s="115"/>
      <c r="J218" s="117"/>
      <c r="K218" s="129"/>
    </row>
    <row r="219" spans="1:11" x14ac:dyDescent="0.2">
      <c r="A219" s="5">
        <f t="shared" si="15"/>
        <v>217</v>
      </c>
      <c r="B219" s="22">
        <f t="shared" si="12"/>
        <v>31</v>
      </c>
      <c r="C219" s="23">
        <f t="shared" si="13"/>
        <v>43680</v>
      </c>
      <c r="D219" s="24" t="str">
        <f t="shared" si="14"/>
        <v>Sat 8/3</v>
      </c>
      <c r="E219" s="119"/>
      <c r="F219" s="124"/>
      <c r="G219" s="124"/>
      <c r="H219" s="124"/>
      <c r="I219" s="124"/>
      <c r="J219" s="125"/>
      <c r="K219" s="129"/>
    </row>
    <row r="220" spans="1:11" x14ac:dyDescent="0.2">
      <c r="A220" s="2">
        <f t="shared" si="15"/>
        <v>218</v>
      </c>
      <c r="B220" s="19">
        <f t="shared" si="12"/>
        <v>32</v>
      </c>
      <c r="C220" s="20">
        <f t="shared" si="13"/>
        <v>43681</v>
      </c>
      <c r="D220" s="21" t="str">
        <f t="shared" si="14"/>
        <v>Sun 8/4</v>
      </c>
      <c r="E220" s="109"/>
      <c r="F220" s="126"/>
      <c r="G220" s="126"/>
      <c r="H220" s="126"/>
      <c r="I220" s="126"/>
      <c r="J220" s="127"/>
      <c r="K220" s="129"/>
    </row>
    <row r="221" spans="1:11" x14ac:dyDescent="0.2">
      <c r="A221" s="4">
        <f t="shared" si="15"/>
        <v>219</v>
      </c>
      <c r="B221" s="16">
        <f t="shared" si="12"/>
        <v>32</v>
      </c>
      <c r="C221" s="18">
        <f t="shared" si="13"/>
        <v>43682</v>
      </c>
      <c r="D221" s="15" t="str">
        <f t="shared" si="14"/>
        <v>Mon 8/5</v>
      </c>
      <c r="E221" s="112"/>
      <c r="F221" s="115"/>
      <c r="G221" s="115"/>
      <c r="H221" s="115"/>
      <c r="I221" s="115"/>
      <c r="J221" s="117"/>
      <c r="K221" s="129"/>
    </row>
    <row r="222" spans="1:11" x14ac:dyDescent="0.2">
      <c r="A222" s="4">
        <f t="shared" si="15"/>
        <v>220</v>
      </c>
      <c r="B222" s="16">
        <f t="shared" si="12"/>
        <v>32</v>
      </c>
      <c r="C222" s="18">
        <f t="shared" si="13"/>
        <v>43683</v>
      </c>
      <c r="D222" s="15" t="str">
        <f t="shared" si="14"/>
        <v>Tue 8/6</v>
      </c>
      <c r="E222" s="112"/>
      <c r="F222" s="115"/>
      <c r="G222" s="115"/>
      <c r="H222" s="115"/>
      <c r="I222" s="115"/>
      <c r="J222" s="117"/>
      <c r="K222" s="129"/>
    </row>
    <row r="223" spans="1:11" x14ac:dyDescent="0.2">
      <c r="A223" s="4">
        <f t="shared" si="15"/>
        <v>221</v>
      </c>
      <c r="B223" s="16">
        <f t="shared" si="12"/>
        <v>32</v>
      </c>
      <c r="C223" s="18">
        <f t="shared" si="13"/>
        <v>43684</v>
      </c>
      <c r="D223" s="15" t="str">
        <f t="shared" si="14"/>
        <v>Wed 8/7</v>
      </c>
      <c r="E223" s="112"/>
      <c r="F223" s="115"/>
      <c r="G223" s="115"/>
      <c r="H223" s="115"/>
      <c r="I223" s="115"/>
      <c r="J223" s="117"/>
      <c r="K223" s="129"/>
    </row>
    <row r="224" spans="1:11" x14ac:dyDescent="0.2">
      <c r="A224" s="4">
        <f t="shared" si="15"/>
        <v>222</v>
      </c>
      <c r="B224" s="16">
        <f t="shared" si="12"/>
        <v>32</v>
      </c>
      <c r="C224" s="18">
        <f t="shared" si="13"/>
        <v>43685</v>
      </c>
      <c r="D224" s="15" t="str">
        <f t="shared" si="14"/>
        <v>Thu 8/8</v>
      </c>
      <c r="E224" s="112"/>
      <c r="F224" s="115"/>
      <c r="G224" s="115"/>
      <c r="H224" s="115"/>
      <c r="I224" s="115"/>
      <c r="J224" s="117"/>
      <c r="K224" s="129"/>
    </row>
    <row r="225" spans="1:11" x14ac:dyDescent="0.2">
      <c r="A225" s="4">
        <f t="shared" si="15"/>
        <v>223</v>
      </c>
      <c r="B225" s="16">
        <f t="shared" si="12"/>
        <v>32</v>
      </c>
      <c r="C225" s="18">
        <f t="shared" si="13"/>
        <v>43686</v>
      </c>
      <c r="D225" s="15" t="str">
        <f t="shared" si="14"/>
        <v>Fri 8/9</v>
      </c>
      <c r="E225" s="112"/>
      <c r="F225" s="115"/>
      <c r="G225" s="115"/>
      <c r="H225" s="115"/>
      <c r="I225" s="115"/>
      <c r="J225" s="117"/>
      <c r="K225" s="129"/>
    </row>
    <row r="226" spans="1:11" x14ac:dyDescent="0.2">
      <c r="A226" s="5">
        <f t="shared" si="15"/>
        <v>224</v>
      </c>
      <c r="B226" s="22">
        <f t="shared" si="12"/>
        <v>32</v>
      </c>
      <c r="C226" s="23">
        <f t="shared" si="13"/>
        <v>43687</v>
      </c>
      <c r="D226" s="24" t="str">
        <f t="shared" si="14"/>
        <v>Sat 8/10</v>
      </c>
      <c r="E226" s="119"/>
      <c r="F226" s="124"/>
      <c r="G226" s="124"/>
      <c r="H226" s="124"/>
      <c r="I226" s="124"/>
      <c r="J226" s="125"/>
      <c r="K226" s="129"/>
    </row>
    <row r="227" spans="1:11" x14ac:dyDescent="0.2">
      <c r="A227" s="2">
        <f t="shared" si="15"/>
        <v>225</v>
      </c>
      <c r="B227" s="19">
        <f t="shared" si="12"/>
        <v>33</v>
      </c>
      <c r="C227" s="20">
        <f t="shared" si="13"/>
        <v>43688</v>
      </c>
      <c r="D227" s="21" t="str">
        <f t="shared" si="14"/>
        <v>Sun 8/11</v>
      </c>
      <c r="E227" s="109"/>
      <c r="F227" s="126"/>
      <c r="G227" s="126"/>
      <c r="H227" s="126"/>
      <c r="I227" s="126"/>
      <c r="J227" s="127"/>
      <c r="K227" s="129"/>
    </row>
    <row r="228" spans="1:11" x14ac:dyDescent="0.2">
      <c r="A228" s="4">
        <f t="shared" si="15"/>
        <v>226</v>
      </c>
      <c r="B228" s="16">
        <f t="shared" si="12"/>
        <v>33</v>
      </c>
      <c r="C228" s="18">
        <f t="shared" si="13"/>
        <v>43689</v>
      </c>
      <c r="D228" s="15" t="str">
        <f t="shared" si="14"/>
        <v>Mon 8/12</v>
      </c>
      <c r="E228" s="112"/>
      <c r="F228" s="115"/>
      <c r="G228" s="115"/>
      <c r="H228" s="115"/>
      <c r="I228" s="115"/>
      <c r="J228" s="117"/>
      <c r="K228" s="129"/>
    </row>
    <row r="229" spans="1:11" x14ac:dyDescent="0.2">
      <c r="A229" s="4">
        <f t="shared" si="15"/>
        <v>227</v>
      </c>
      <c r="B229" s="16">
        <f t="shared" si="12"/>
        <v>33</v>
      </c>
      <c r="C229" s="18">
        <f t="shared" si="13"/>
        <v>43690</v>
      </c>
      <c r="D229" s="15" t="str">
        <f t="shared" si="14"/>
        <v>Tue 8/13</v>
      </c>
      <c r="E229" s="112"/>
      <c r="F229" s="115"/>
      <c r="G229" s="115"/>
      <c r="H229" s="115"/>
      <c r="I229" s="115"/>
      <c r="J229" s="117"/>
      <c r="K229" s="129"/>
    </row>
    <row r="230" spans="1:11" x14ac:dyDescent="0.2">
      <c r="A230" s="4">
        <f t="shared" si="15"/>
        <v>228</v>
      </c>
      <c r="B230" s="16">
        <f t="shared" si="12"/>
        <v>33</v>
      </c>
      <c r="C230" s="18">
        <f t="shared" si="13"/>
        <v>43691</v>
      </c>
      <c r="D230" s="15" t="str">
        <f t="shared" si="14"/>
        <v>Wed 8/14</v>
      </c>
      <c r="E230" s="112"/>
      <c r="F230" s="115"/>
      <c r="G230" s="115"/>
      <c r="H230" s="115"/>
      <c r="I230" s="115"/>
      <c r="J230" s="117"/>
      <c r="K230" s="129"/>
    </row>
    <row r="231" spans="1:11" x14ac:dyDescent="0.2">
      <c r="A231" s="4">
        <f t="shared" si="15"/>
        <v>229</v>
      </c>
      <c r="B231" s="16">
        <f t="shared" si="12"/>
        <v>33</v>
      </c>
      <c r="C231" s="18">
        <f t="shared" si="13"/>
        <v>43692</v>
      </c>
      <c r="D231" s="15" t="str">
        <f t="shared" si="14"/>
        <v>Thu 8/15</v>
      </c>
      <c r="E231" s="112"/>
      <c r="F231" s="115"/>
      <c r="G231" s="115"/>
      <c r="H231" s="115"/>
      <c r="I231" s="115"/>
      <c r="J231" s="117"/>
      <c r="K231" s="129"/>
    </row>
    <row r="232" spans="1:11" x14ac:dyDescent="0.2">
      <c r="A232" s="4">
        <f t="shared" si="15"/>
        <v>230</v>
      </c>
      <c r="B232" s="16">
        <f t="shared" si="12"/>
        <v>33</v>
      </c>
      <c r="C232" s="18">
        <f t="shared" si="13"/>
        <v>43693</v>
      </c>
      <c r="D232" s="15" t="str">
        <f t="shared" si="14"/>
        <v>Fri 8/16</v>
      </c>
      <c r="E232" s="112"/>
      <c r="F232" s="115"/>
      <c r="G232" s="115"/>
      <c r="H232" s="115"/>
      <c r="I232" s="115"/>
      <c r="J232" s="117"/>
      <c r="K232" s="129"/>
    </row>
    <row r="233" spans="1:11" x14ac:dyDescent="0.2">
      <c r="A233" s="5">
        <f t="shared" si="15"/>
        <v>231</v>
      </c>
      <c r="B233" s="22">
        <f t="shared" si="12"/>
        <v>33</v>
      </c>
      <c r="C233" s="23">
        <f t="shared" si="13"/>
        <v>43694</v>
      </c>
      <c r="D233" s="24" t="str">
        <f t="shared" si="14"/>
        <v>Sat 8/17</v>
      </c>
      <c r="E233" s="119"/>
      <c r="F233" s="124"/>
      <c r="G233" s="124"/>
      <c r="H233" s="124"/>
      <c r="I233" s="124"/>
      <c r="J233" s="125"/>
      <c r="K233" s="129"/>
    </row>
    <row r="234" spans="1:11" x14ac:dyDescent="0.2">
      <c r="A234" s="2">
        <f t="shared" si="15"/>
        <v>232</v>
      </c>
      <c r="B234" s="19">
        <f t="shared" si="12"/>
        <v>34</v>
      </c>
      <c r="C234" s="20">
        <f t="shared" si="13"/>
        <v>43695</v>
      </c>
      <c r="D234" s="21" t="str">
        <f t="shared" si="14"/>
        <v>Sun 8/18</v>
      </c>
      <c r="E234" s="109"/>
      <c r="F234" s="126"/>
      <c r="G234" s="126"/>
      <c r="H234" s="126"/>
      <c r="I234" s="126"/>
      <c r="J234" s="127"/>
      <c r="K234" s="129"/>
    </row>
    <row r="235" spans="1:11" x14ac:dyDescent="0.2">
      <c r="A235" s="4">
        <f t="shared" si="15"/>
        <v>233</v>
      </c>
      <c r="B235" s="16">
        <f t="shared" si="12"/>
        <v>34</v>
      </c>
      <c r="C235" s="18">
        <f t="shared" si="13"/>
        <v>43696</v>
      </c>
      <c r="D235" s="15" t="str">
        <f t="shared" si="14"/>
        <v>Mon 8/19</v>
      </c>
      <c r="E235" s="112"/>
      <c r="F235" s="115"/>
      <c r="G235" s="115"/>
      <c r="H235" s="115"/>
      <c r="I235" s="115"/>
      <c r="J235" s="117"/>
      <c r="K235" s="129"/>
    </row>
    <row r="236" spans="1:11" x14ac:dyDescent="0.2">
      <c r="A236" s="4">
        <f t="shared" si="15"/>
        <v>234</v>
      </c>
      <c r="B236" s="16">
        <f t="shared" si="12"/>
        <v>34</v>
      </c>
      <c r="C236" s="18">
        <f t="shared" si="13"/>
        <v>43697</v>
      </c>
      <c r="D236" s="15" t="str">
        <f t="shared" si="14"/>
        <v>Tue 8/20</v>
      </c>
      <c r="E236" s="112"/>
      <c r="F236" s="115"/>
      <c r="G236" s="115"/>
      <c r="H236" s="115"/>
      <c r="I236" s="115"/>
      <c r="J236" s="117"/>
      <c r="K236" s="129"/>
    </row>
    <row r="237" spans="1:11" x14ac:dyDescent="0.2">
      <c r="A237" s="4">
        <f t="shared" si="15"/>
        <v>235</v>
      </c>
      <c r="B237" s="16">
        <f t="shared" si="12"/>
        <v>34</v>
      </c>
      <c r="C237" s="18">
        <f t="shared" si="13"/>
        <v>43698</v>
      </c>
      <c r="D237" s="15" t="str">
        <f t="shared" si="14"/>
        <v>Wed 8/21</v>
      </c>
      <c r="E237" s="112"/>
      <c r="F237" s="115"/>
      <c r="G237" s="115"/>
      <c r="H237" s="115"/>
      <c r="I237" s="115"/>
      <c r="J237" s="117"/>
      <c r="K237" s="129"/>
    </row>
    <row r="238" spans="1:11" x14ac:dyDescent="0.2">
      <c r="A238" s="4">
        <f t="shared" si="15"/>
        <v>236</v>
      </c>
      <c r="B238" s="16">
        <f t="shared" si="12"/>
        <v>34</v>
      </c>
      <c r="C238" s="18">
        <f t="shared" si="13"/>
        <v>43699</v>
      </c>
      <c r="D238" s="15" t="str">
        <f t="shared" si="14"/>
        <v>Thu 8/22</v>
      </c>
      <c r="E238" s="112"/>
      <c r="F238" s="115"/>
      <c r="G238" s="115"/>
      <c r="H238" s="115"/>
      <c r="I238" s="115"/>
      <c r="J238" s="117"/>
      <c r="K238" s="129"/>
    </row>
    <row r="239" spans="1:11" x14ac:dyDescent="0.2">
      <c r="A239" s="4">
        <f t="shared" si="15"/>
        <v>237</v>
      </c>
      <c r="B239" s="16">
        <f t="shared" si="12"/>
        <v>34</v>
      </c>
      <c r="C239" s="18">
        <f t="shared" si="13"/>
        <v>43700</v>
      </c>
      <c r="D239" s="15" t="str">
        <f t="shared" si="14"/>
        <v>Fri 8/23</v>
      </c>
      <c r="E239" s="112"/>
      <c r="F239" s="115"/>
      <c r="G239" s="115"/>
      <c r="H239" s="115"/>
      <c r="I239" s="115"/>
      <c r="J239" s="117"/>
      <c r="K239" s="129"/>
    </row>
    <row r="240" spans="1:11" x14ac:dyDescent="0.2">
      <c r="A240" s="5">
        <f t="shared" si="15"/>
        <v>238</v>
      </c>
      <c r="B240" s="22">
        <f t="shared" si="12"/>
        <v>34</v>
      </c>
      <c r="C240" s="23">
        <f t="shared" si="13"/>
        <v>43701</v>
      </c>
      <c r="D240" s="24" t="str">
        <f t="shared" si="14"/>
        <v>Sat 8/24</v>
      </c>
      <c r="E240" s="119"/>
      <c r="F240" s="124"/>
      <c r="G240" s="124"/>
      <c r="H240" s="124"/>
      <c r="I240" s="124"/>
      <c r="J240" s="125"/>
      <c r="K240" s="129"/>
    </row>
    <row r="241" spans="1:11" x14ac:dyDescent="0.2">
      <c r="A241" s="2">
        <f t="shared" si="15"/>
        <v>239</v>
      </c>
      <c r="B241" s="19">
        <f t="shared" si="12"/>
        <v>35</v>
      </c>
      <c r="C241" s="20">
        <f t="shared" si="13"/>
        <v>43702</v>
      </c>
      <c r="D241" s="21" t="str">
        <f t="shared" si="14"/>
        <v>Sun 8/25</v>
      </c>
      <c r="E241" s="109"/>
      <c r="F241" s="126"/>
      <c r="G241" s="126"/>
      <c r="H241" s="126"/>
      <c r="I241" s="126"/>
      <c r="J241" s="127"/>
      <c r="K241" s="129"/>
    </row>
    <row r="242" spans="1:11" x14ac:dyDescent="0.2">
      <c r="A242" s="4">
        <f t="shared" si="15"/>
        <v>240</v>
      </c>
      <c r="B242" s="16">
        <f t="shared" si="12"/>
        <v>35</v>
      </c>
      <c r="C242" s="18">
        <f t="shared" si="13"/>
        <v>43703</v>
      </c>
      <c r="D242" s="15" t="str">
        <f t="shared" si="14"/>
        <v>Mon 8/26</v>
      </c>
      <c r="E242" s="112"/>
      <c r="F242" s="115"/>
      <c r="G242" s="115"/>
      <c r="H242" s="115"/>
      <c r="I242" s="115"/>
      <c r="J242" s="117"/>
      <c r="K242" s="129"/>
    </row>
    <row r="243" spans="1:11" x14ac:dyDescent="0.2">
      <c r="A243" s="4">
        <f t="shared" si="15"/>
        <v>241</v>
      </c>
      <c r="B243" s="16">
        <f t="shared" si="12"/>
        <v>35</v>
      </c>
      <c r="C243" s="18">
        <f t="shared" si="13"/>
        <v>43704</v>
      </c>
      <c r="D243" s="15" t="str">
        <f t="shared" si="14"/>
        <v>Tue 8/27</v>
      </c>
      <c r="E243" s="112"/>
      <c r="F243" s="115"/>
      <c r="G243" s="115"/>
      <c r="H243" s="115"/>
      <c r="I243" s="115"/>
      <c r="J243" s="117"/>
      <c r="K243" s="129"/>
    </row>
    <row r="244" spans="1:11" x14ac:dyDescent="0.2">
      <c r="A244" s="4">
        <f t="shared" si="15"/>
        <v>242</v>
      </c>
      <c r="B244" s="16">
        <f t="shared" si="12"/>
        <v>35</v>
      </c>
      <c r="C244" s="18">
        <f t="shared" si="13"/>
        <v>43705</v>
      </c>
      <c r="D244" s="15" t="str">
        <f t="shared" si="14"/>
        <v>Wed 8/28</v>
      </c>
      <c r="E244" s="112"/>
      <c r="F244" s="115"/>
      <c r="G244" s="115"/>
      <c r="H244" s="115"/>
      <c r="I244" s="115"/>
      <c r="J244" s="117"/>
      <c r="K244" s="129"/>
    </row>
    <row r="245" spans="1:11" x14ac:dyDescent="0.2">
      <c r="A245" s="4">
        <f t="shared" si="15"/>
        <v>243</v>
      </c>
      <c r="B245" s="16">
        <f t="shared" si="12"/>
        <v>35</v>
      </c>
      <c r="C245" s="18">
        <f t="shared" si="13"/>
        <v>43706</v>
      </c>
      <c r="D245" s="15" t="str">
        <f t="shared" si="14"/>
        <v>Thu 8/29</v>
      </c>
      <c r="E245" s="112"/>
      <c r="F245" s="115"/>
      <c r="G245" s="115"/>
      <c r="H245" s="115"/>
      <c r="I245" s="115"/>
      <c r="J245" s="117"/>
      <c r="K245" s="129"/>
    </row>
    <row r="246" spans="1:11" x14ac:dyDescent="0.2">
      <c r="A246" s="4">
        <f t="shared" si="15"/>
        <v>244</v>
      </c>
      <c r="B246" s="16">
        <f t="shared" si="12"/>
        <v>35</v>
      </c>
      <c r="C246" s="18">
        <f t="shared" si="13"/>
        <v>43707</v>
      </c>
      <c r="D246" s="15" t="str">
        <f t="shared" si="14"/>
        <v>Fri 8/30</v>
      </c>
      <c r="E246" s="112"/>
      <c r="F246" s="115"/>
      <c r="G246" s="115"/>
      <c r="H246" s="115"/>
      <c r="I246" s="115"/>
      <c r="J246" s="117"/>
      <c r="K246" s="129"/>
    </row>
    <row r="247" spans="1:11" x14ac:dyDescent="0.2">
      <c r="A247" s="5">
        <f t="shared" si="15"/>
        <v>245</v>
      </c>
      <c r="B247" s="22">
        <f t="shared" si="12"/>
        <v>35</v>
      </c>
      <c r="C247" s="23">
        <f t="shared" si="13"/>
        <v>43708</v>
      </c>
      <c r="D247" s="24" t="str">
        <f t="shared" si="14"/>
        <v>Sat 8/31</v>
      </c>
      <c r="E247" s="119"/>
      <c r="F247" s="124"/>
      <c r="G247" s="124"/>
      <c r="H247" s="124"/>
      <c r="I247" s="124"/>
      <c r="J247" s="125"/>
      <c r="K247" s="129"/>
    </row>
    <row r="248" spans="1:11" x14ac:dyDescent="0.2">
      <c r="A248" s="2">
        <f t="shared" si="15"/>
        <v>246</v>
      </c>
      <c r="B248" s="19">
        <f t="shared" si="12"/>
        <v>36</v>
      </c>
      <c r="C248" s="20">
        <f t="shared" si="13"/>
        <v>43709</v>
      </c>
      <c r="D248" s="21" t="str">
        <f t="shared" si="14"/>
        <v>Sun 9/1</v>
      </c>
      <c r="E248" s="109"/>
      <c r="F248" s="126"/>
      <c r="G248" s="126"/>
      <c r="H248" s="126"/>
      <c r="I248" s="126"/>
      <c r="J248" s="127"/>
      <c r="K248" s="129"/>
    </row>
    <row r="249" spans="1:11" x14ac:dyDescent="0.2">
      <c r="A249" s="4">
        <f t="shared" si="15"/>
        <v>247</v>
      </c>
      <c r="B249" s="16">
        <f t="shared" si="12"/>
        <v>36</v>
      </c>
      <c r="C249" s="18">
        <f t="shared" si="13"/>
        <v>43710</v>
      </c>
      <c r="D249" s="15" t="str">
        <f t="shared" si="14"/>
        <v>Mon 9/2</v>
      </c>
      <c r="E249" s="112"/>
      <c r="F249" s="115"/>
      <c r="G249" s="115"/>
      <c r="H249" s="115"/>
      <c r="I249" s="115"/>
      <c r="J249" s="117"/>
      <c r="K249" s="129"/>
    </row>
    <row r="250" spans="1:11" x14ac:dyDescent="0.2">
      <c r="A250" s="4">
        <f t="shared" si="15"/>
        <v>248</v>
      </c>
      <c r="B250" s="16">
        <f t="shared" si="12"/>
        <v>36</v>
      </c>
      <c r="C250" s="18">
        <f t="shared" si="13"/>
        <v>43711</v>
      </c>
      <c r="D250" s="15" t="str">
        <f t="shared" si="14"/>
        <v>Tue 9/3</v>
      </c>
      <c r="E250" s="112"/>
      <c r="F250" s="115"/>
      <c r="G250" s="115"/>
      <c r="H250" s="115"/>
      <c r="I250" s="115"/>
      <c r="J250" s="117"/>
      <c r="K250" s="129"/>
    </row>
    <row r="251" spans="1:11" x14ac:dyDescent="0.2">
      <c r="A251" s="4">
        <f t="shared" si="15"/>
        <v>249</v>
      </c>
      <c r="B251" s="16">
        <f t="shared" si="12"/>
        <v>36</v>
      </c>
      <c r="C251" s="18">
        <f t="shared" si="13"/>
        <v>43712</v>
      </c>
      <c r="D251" s="15" t="str">
        <f t="shared" si="14"/>
        <v>Wed 9/4</v>
      </c>
      <c r="E251" s="112"/>
      <c r="F251" s="115"/>
      <c r="G251" s="115"/>
      <c r="H251" s="115"/>
      <c r="I251" s="115"/>
      <c r="J251" s="117"/>
      <c r="K251" s="129"/>
    </row>
    <row r="252" spans="1:11" x14ac:dyDescent="0.2">
      <c r="A252" s="4">
        <f t="shared" si="15"/>
        <v>250</v>
      </c>
      <c r="B252" s="16">
        <f t="shared" si="12"/>
        <v>36</v>
      </c>
      <c r="C252" s="18">
        <f t="shared" si="13"/>
        <v>43713</v>
      </c>
      <c r="D252" s="15" t="str">
        <f t="shared" si="14"/>
        <v>Thu 9/5</v>
      </c>
      <c r="E252" s="112"/>
      <c r="F252" s="115"/>
      <c r="G252" s="115"/>
      <c r="H252" s="115"/>
      <c r="I252" s="115"/>
      <c r="J252" s="117"/>
      <c r="K252" s="129"/>
    </row>
    <row r="253" spans="1:11" x14ac:dyDescent="0.2">
      <c r="A253" s="4">
        <f t="shared" si="15"/>
        <v>251</v>
      </c>
      <c r="B253" s="16">
        <f t="shared" si="12"/>
        <v>36</v>
      </c>
      <c r="C253" s="18">
        <f t="shared" si="13"/>
        <v>43714</v>
      </c>
      <c r="D253" s="15" t="str">
        <f t="shared" si="14"/>
        <v>Fri 9/6</v>
      </c>
      <c r="E253" s="112"/>
      <c r="F253" s="115"/>
      <c r="G253" s="115"/>
      <c r="H253" s="115"/>
      <c r="I253" s="115"/>
      <c r="J253" s="117"/>
      <c r="K253" s="129"/>
    </row>
    <row r="254" spans="1:11" x14ac:dyDescent="0.2">
      <c r="A254" s="5">
        <f t="shared" si="15"/>
        <v>252</v>
      </c>
      <c r="B254" s="22">
        <f t="shared" si="12"/>
        <v>36</v>
      </c>
      <c r="C254" s="23">
        <f t="shared" si="13"/>
        <v>43715</v>
      </c>
      <c r="D254" s="24" t="str">
        <f t="shared" si="14"/>
        <v>Sat 9/7</v>
      </c>
      <c r="E254" s="119"/>
      <c r="F254" s="124"/>
      <c r="G254" s="124"/>
      <c r="H254" s="124"/>
      <c r="I254" s="124"/>
      <c r="J254" s="125"/>
      <c r="K254" s="129"/>
    </row>
    <row r="255" spans="1:11" x14ac:dyDescent="0.2">
      <c r="A255" s="2">
        <f t="shared" si="15"/>
        <v>253</v>
      </c>
      <c r="B255" s="19">
        <f t="shared" si="12"/>
        <v>37</v>
      </c>
      <c r="C255" s="20">
        <f t="shared" si="13"/>
        <v>43716</v>
      </c>
      <c r="D255" s="21" t="str">
        <f t="shared" si="14"/>
        <v>Sun 9/8</v>
      </c>
      <c r="E255" s="109"/>
      <c r="F255" s="126"/>
      <c r="G255" s="126"/>
      <c r="H255" s="126"/>
      <c r="I255" s="126"/>
      <c r="J255" s="127"/>
      <c r="K255" s="129"/>
    </row>
    <row r="256" spans="1:11" x14ac:dyDescent="0.2">
      <c r="A256" s="4">
        <f t="shared" si="15"/>
        <v>254</v>
      </c>
      <c r="B256" s="16">
        <f t="shared" si="12"/>
        <v>37</v>
      </c>
      <c r="C256" s="18">
        <f t="shared" si="13"/>
        <v>43717</v>
      </c>
      <c r="D256" s="15" t="str">
        <f t="shared" si="14"/>
        <v>Mon 9/9</v>
      </c>
      <c r="E256" s="112"/>
      <c r="F256" s="115"/>
      <c r="G256" s="115"/>
      <c r="H256" s="115"/>
      <c r="I256" s="115"/>
      <c r="J256" s="117"/>
      <c r="K256" s="129"/>
    </row>
    <row r="257" spans="1:11" x14ac:dyDescent="0.2">
      <c r="A257" s="4">
        <f t="shared" si="15"/>
        <v>255</v>
      </c>
      <c r="B257" s="16">
        <f t="shared" si="12"/>
        <v>37</v>
      </c>
      <c r="C257" s="18">
        <f t="shared" si="13"/>
        <v>43718</v>
      </c>
      <c r="D257" s="15" t="str">
        <f t="shared" si="14"/>
        <v>Tue 9/10</v>
      </c>
      <c r="E257" s="112"/>
      <c r="F257" s="115"/>
      <c r="G257" s="115"/>
      <c r="H257" s="115"/>
      <c r="I257" s="115"/>
      <c r="J257" s="117"/>
      <c r="K257" s="129"/>
    </row>
    <row r="258" spans="1:11" x14ac:dyDescent="0.2">
      <c r="A258" s="4">
        <f t="shared" si="15"/>
        <v>256</v>
      </c>
      <c r="B258" s="16">
        <f t="shared" si="12"/>
        <v>37</v>
      </c>
      <c r="C258" s="18">
        <f t="shared" si="13"/>
        <v>43719</v>
      </c>
      <c r="D258" s="15" t="str">
        <f t="shared" si="14"/>
        <v>Wed 9/11</v>
      </c>
      <c r="E258" s="112"/>
      <c r="F258" s="115"/>
      <c r="G258" s="115"/>
      <c r="H258" s="115"/>
      <c r="I258" s="115"/>
      <c r="J258" s="117"/>
      <c r="K258" s="129"/>
    </row>
    <row r="259" spans="1:11" x14ac:dyDescent="0.2">
      <c r="A259" s="4">
        <f t="shared" si="15"/>
        <v>257</v>
      </c>
      <c r="B259" s="16">
        <f t="shared" si="12"/>
        <v>37</v>
      </c>
      <c r="C259" s="18">
        <f t="shared" si="13"/>
        <v>43720</v>
      </c>
      <c r="D259" s="15" t="str">
        <f t="shared" si="14"/>
        <v>Thu 9/12</v>
      </c>
      <c r="E259" s="112"/>
      <c r="F259" s="115"/>
      <c r="G259" s="115"/>
      <c r="H259" s="115"/>
      <c r="I259" s="115"/>
      <c r="J259" s="117"/>
      <c r="K259" s="129"/>
    </row>
    <row r="260" spans="1:11" x14ac:dyDescent="0.2">
      <c r="A260" s="4">
        <f t="shared" si="15"/>
        <v>258</v>
      </c>
      <c r="B260" s="16">
        <f t="shared" ref="B260:B323" si="16">IF((WEEKNUM(C260)&gt;52),"1",WEEKNUM(C260))</f>
        <v>37</v>
      </c>
      <c r="C260" s="18">
        <f t="shared" ref="C260:C323" si="17">DATE($A$2,1,1) - WEEKDAY(DATE($A$2,1,1),1) + (A260-1) + 1</f>
        <v>43721</v>
      </c>
      <c r="D260" s="15" t="str">
        <f t="shared" ref="D260:D323" si="18">TEXT((C260),"ddd m/d")</f>
        <v>Fri 9/13</v>
      </c>
      <c r="E260" s="112"/>
      <c r="F260" s="115"/>
      <c r="G260" s="115"/>
      <c r="H260" s="115"/>
      <c r="I260" s="115"/>
      <c r="J260" s="117"/>
      <c r="K260" s="129"/>
    </row>
    <row r="261" spans="1:11" x14ac:dyDescent="0.2">
      <c r="A261" s="5">
        <f t="shared" ref="A261:A324" si="19">A260+1</f>
        <v>259</v>
      </c>
      <c r="B261" s="22">
        <f t="shared" si="16"/>
        <v>37</v>
      </c>
      <c r="C261" s="23">
        <f t="shared" si="17"/>
        <v>43722</v>
      </c>
      <c r="D261" s="24" t="str">
        <f t="shared" si="18"/>
        <v>Sat 9/14</v>
      </c>
      <c r="E261" s="119"/>
      <c r="F261" s="124"/>
      <c r="G261" s="124"/>
      <c r="H261" s="124"/>
      <c r="I261" s="124"/>
      <c r="J261" s="125"/>
      <c r="K261" s="129"/>
    </row>
    <row r="262" spans="1:11" x14ac:dyDescent="0.2">
      <c r="A262" s="2">
        <f t="shared" si="19"/>
        <v>260</v>
      </c>
      <c r="B262" s="19">
        <f t="shared" si="16"/>
        <v>38</v>
      </c>
      <c r="C262" s="20">
        <f t="shared" si="17"/>
        <v>43723</v>
      </c>
      <c r="D262" s="21" t="str">
        <f t="shared" si="18"/>
        <v>Sun 9/15</v>
      </c>
      <c r="E262" s="109"/>
      <c r="F262" s="126"/>
      <c r="G262" s="126"/>
      <c r="H262" s="126"/>
      <c r="I262" s="126"/>
      <c r="J262" s="127"/>
      <c r="K262" s="129"/>
    </row>
    <row r="263" spans="1:11" x14ac:dyDescent="0.2">
      <c r="A263" s="4">
        <f t="shared" si="19"/>
        <v>261</v>
      </c>
      <c r="B263" s="16">
        <f t="shared" si="16"/>
        <v>38</v>
      </c>
      <c r="C263" s="18">
        <f t="shared" si="17"/>
        <v>43724</v>
      </c>
      <c r="D263" s="15" t="str">
        <f t="shared" si="18"/>
        <v>Mon 9/16</v>
      </c>
      <c r="E263" s="112"/>
      <c r="F263" s="115"/>
      <c r="G263" s="115"/>
      <c r="H263" s="115"/>
      <c r="I263" s="115"/>
      <c r="J263" s="117"/>
      <c r="K263" s="129"/>
    </row>
    <row r="264" spans="1:11" x14ac:dyDescent="0.2">
      <c r="A264" s="4">
        <f t="shared" si="19"/>
        <v>262</v>
      </c>
      <c r="B264" s="16">
        <f t="shared" si="16"/>
        <v>38</v>
      </c>
      <c r="C264" s="18">
        <f t="shared" si="17"/>
        <v>43725</v>
      </c>
      <c r="D264" s="15" t="str">
        <f t="shared" si="18"/>
        <v>Tue 9/17</v>
      </c>
      <c r="E264" s="112"/>
      <c r="F264" s="115"/>
      <c r="G264" s="115"/>
      <c r="H264" s="115"/>
      <c r="I264" s="115"/>
      <c r="J264" s="117"/>
      <c r="K264" s="129"/>
    </row>
    <row r="265" spans="1:11" x14ac:dyDescent="0.2">
      <c r="A265" s="4">
        <f t="shared" si="19"/>
        <v>263</v>
      </c>
      <c r="B265" s="16">
        <f t="shared" si="16"/>
        <v>38</v>
      </c>
      <c r="C265" s="18">
        <f t="shared" si="17"/>
        <v>43726</v>
      </c>
      <c r="D265" s="15" t="str">
        <f t="shared" si="18"/>
        <v>Wed 9/18</v>
      </c>
      <c r="E265" s="112"/>
      <c r="F265" s="115"/>
      <c r="G265" s="115"/>
      <c r="H265" s="115"/>
      <c r="I265" s="115"/>
      <c r="J265" s="117"/>
      <c r="K265" s="129"/>
    </row>
    <row r="266" spans="1:11" x14ac:dyDescent="0.2">
      <c r="A266" s="4">
        <f t="shared" si="19"/>
        <v>264</v>
      </c>
      <c r="B266" s="16">
        <f t="shared" si="16"/>
        <v>38</v>
      </c>
      <c r="C266" s="18">
        <f t="shared" si="17"/>
        <v>43727</v>
      </c>
      <c r="D266" s="15" t="str">
        <f t="shared" si="18"/>
        <v>Thu 9/19</v>
      </c>
      <c r="E266" s="112"/>
      <c r="F266" s="115"/>
      <c r="G266" s="115"/>
      <c r="H266" s="115"/>
      <c r="I266" s="115"/>
      <c r="J266" s="117"/>
      <c r="K266" s="129"/>
    </row>
    <row r="267" spans="1:11" x14ac:dyDescent="0.2">
      <c r="A267" s="4">
        <f t="shared" si="19"/>
        <v>265</v>
      </c>
      <c r="B267" s="16">
        <f t="shared" si="16"/>
        <v>38</v>
      </c>
      <c r="C267" s="18">
        <f t="shared" si="17"/>
        <v>43728</v>
      </c>
      <c r="D267" s="15" t="str">
        <f t="shared" si="18"/>
        <v>Fri 9/20</v>
      </c>
      <c r="E267" s="112"/>
      <c r="F267" s="115"/>
      <c r="G267" s="115"/>
      <c r="H267" s="115"/>
      <c r="I267" s="115"/>
      <c r="J267" s="117"/>
      <c r="K267" s="129"/>
    </row>
    <row r="268" spans="1:11" x14ac:dyDescent="0.2">
      <c r="A268" s="5">
        <f t="shared" si="19"/>
        <v>266</v>
      </c>
      <c r="B268" s="22">
        <f t="shared" si="16"/>
        <v>38</v>
      </c>
      <c r="C268" s="23">
        <f t="shared" si="17"/>
        <v>43729</v>
      </c>
      <c r="D268" s="24" t="str">
        <f t="shared" si="18"/>
        <v>Sat 9/21</v>
      </c>
      <c r="E268" s="119"/>
      <c r="F268" s="124"/>
      <c r="G268" s="124"/>
      <c r="H268" s="124"/>
      <c r="I268" s="124"/>
      <c r="J268" s="125"/>
      <c r="K268" s="129"/>
    </row>
    <row r="269" spans="1:11" x14ac:dyDescent="0.2">
      <c r="A269" s="2">
        <f t="shared" si="19"/>
        <v>267</v>
      </c>
      <c r="B269" s="19">
        <f t="shared" si="16"/>
        <v>39</v>
      </c>
      <c r="C269" s="20">
        <f t="shared" si="17"/>
        <v>43730</v>
      </c>
      <c r="D269" s="21" t="str">
        <f t="shared" si="18"/>
        <v>Sun 9/22</v>
      </c>
      <c r="E269" s="109"/>
      <c r="F269" s="126"/>
      <c r="G269" s="126"/>
      <c r="H269" s="126"/>
      <c r="I269" s="126"/>
      <c r="J269" s="127"/>
      <c r="K269" s="129"/>
    </row>
    <row r="270" spans="1:11" x14ac:dyDescent="0.2">
      <c r="A270" s="4">
        <f t="shared" si="19"/>
        <v>268</v>
      </c>
      <c r="B270" s="16">
        <f t="shared" si="16"/>
        <v>39</v>
      </c>
      <c r="C270" s="18">
        <f t="shared" si="17"/>
        <v>43731</v>
      </c>
      <c r="D270" s="15" t="str">
        <f t="shared" si="18"/>
        <v>Mon 9/23</v>
      </c>
      <c r="E270" s="112"/>
      <c r="F270" s="115"/>
      <c r="G270" s="115"/>
      <c r="H270" s="115"/>
      <c r="I270" s="115"/>
      <c r="J270" s="117"/>
      <c r="K270" s="129"/>
    </row>
    <row r="271" spans="1:11" x14ac:dyDescent="0.2">
      <c r="A271" s="4">
        <f t="shared" si="19"/>
        <v>269</v>
      </c>
      <c r="B271" s="16">
        <f t="shared" si="16"/>
        <v>39</v>
      </c>
      <c r="C271" s="18">
        <f t="shared" si="17"/>
        <v>43732</v>
      </c>
      <c r="D271" s="15" t="str">
        <f t="shared" si="18"/>
        <v>Tue 9/24</v>
      </c>
      <c r="E271" s="112"/>
      <c r="F271" s="115"/>
      <c r="G271" s="115"/>
      <c r="H271" s="115"/>
      <c r="I271" s="115"/>
      <c r="J271" s="117"/>
      <c r="K271" s="129"/>
    </row>
    <row r="272" spans="1:11" x14ac:dyDescent="0.2">
      <c r="A272" s="4">
        <f t="shared" si="19"/>
        <v>270</v>
      </c>
      <c r="B272" s="16">
        <f t="shared" si="16"/>
        <v>39</v>
      </c>
      <c r="C272" s="18">
        <f t="shared" si="17"/>
        <v>43733</v>
      </c>
      <c r="D272" s="15" t="str">
        <f t="shared" si="18"/>
        <v>Wed 9/25</v>
      </c>
      <c r="E272" s="112"/>
      <c r="F272" s="115"/>
      <c r="G272" s="115"/>
      <c r="H272" s="115"/>
      <c r="I272" s="115"/>
      <c r="J272" s="117"/>
      <c r="K272" s="129"/>
    </row>
    <row r="273" spans="1:11" x14ac:dyDescent="0.2">
      <c r="A273" s="4">
        <f t="shared" si="19"/>
        <v>271</v>
      </c>
      <c r="B273" s="16">
        <f t="shared" si="16"/>
        <v>39</v>
      </c>
      <c r="C273" s="18">
        <f t="shared" si="17"/>
        <v>43734</v>
      </c>
      <c r="D273" s="15" t="str">
        <f t="shared" si="18"/>
        <v>Thu 9/26</v>
      </c>
      <c r="E273" s="112"/>
      <c r="F273" s="115"/>
      <c r="G273" s="115"/>
      <c r="H273" s="115"/>
      <c r="I273" s="115"/>
      <c r="J273" s="117"/>
      <c r="K273" s="129"/>
    </row>
    <row r="274" spans="1:11" x14ac:dyDescent="0.2">
      <c r="A274" s="4">
        <f t="shared" si="19"/>
        <v>272</v>
      </c>
      <c r="B274" s="16">
        <f t="shared" si="16"/>
        <v>39</v>
      </c>
      <c r="C274" s="18">
        <f t="shared" si="17"/>
        <v>43735</v>
      </c>
      <c r="D274" s="15" t="str">
        <f t="shared" si="18"/>
        <v>Fri 9/27</v>
      </c>
      <c r="E274" s="112"/>
      <c r="F274" s="115"/>
      <c r="G274" s="115"/>
      <c r="H274" s="115"/>
      <c r="I274" s="115"/>
      <c r="J274" s="117"/>
      <c r="K274" s="129"/>
    </row>
    <row r="275" spans="1:11" x14ac:dyDescent="0.2">
      <c r="A275" s="5">
        <f t="shared" si="19"/>
        <v>273</v>
      </c>
      <c r="B275" s="22">
        <f t="shared" si="16"/>
        <v>39</v>
      </c>
      <c r="C275" s="23">
        <f t="shared" si="17"/>
        <v>43736</v>
      </c>
      <c r="D275" s="24" t="str">
        <f t="shared" si="18"/>
        <v>Sat 9/28</v>
      </c>
      <c r="E275" s="119"/>
      <c r="F275" s="124"/>
      <c r="G275" s="124"/>
      <c r="H275" s="124"/>
      <c r="I275" s="124"/>
      <c r="J275" s="125"/>
      <c r="K275" s="129"/>
    </row>
    <row r="276" spans="1:11" x14ac:dyDescent="0.2">
      <c r="A276" s="2">
        <f t="shared" si="19"/>
        <v>274</v>
      </c>
      <c r="B276" s="19">
        <f t="shared" si="16"/>
        <v>40</v>
      </c>
      <c r="C276" s="20">
        <f t="shared" si="17"/>
        <v>43737</v>
      </c>
      <c r="D276" s="21" t="str">
        <f t="shared" si="18"/>
        <v>Sun 9/29</v>
      </c>
      <c r="E276" s="109"/>
      <c r="F276" s="126"/>
      <c r="G276" s="126"/>
      <c r="H276" s="126"/>
      <c r="I276" s="126"/>
      <c r="J276" s="127"/>
      <c r="K276" s="129"/>
    </row>
    <row r="277" spans="1:11" x14ac:dyDescent="0.2">
      <c r="A277" s="4">
        <f t="shared" si="19"/>
        <v>275</v>
      </c>
      <c r="B277" s="16">
        <f t="shared" si="16"/>
        <v>40</v>
      </c>
      <c r="C277" s="18">
        <f t="shared" si="17"/>
        <v>43738</v>
      </c>
      <c r="D277" s="15" t="str">
        <f t="shared" si="18"/>
        <v>Mon 9/30</v>
      </c>
      <c r="E277" s="112"/>
      <c r="F277" s="115"/>
      <c r="G277" s="115"/>
      <c r="H277" s="115"/>
      <c r="I277" s="115"/>
      <c r="J277" s="117"/>
      <c r="K277" s="129"/>
    </row>
    <row r="278" spans="1:11" x14ac:dyDescent="0.2">
      <c r="A278" s="4">
        <f t="shared" si="19"/>
        <v>276</v>
      </c>
      <c r="B278" s="16">
        <f t="shared" si="16"/>
        <v>40</v>
      </c>
      <c r="C278" s="18">
        <f t="shared" si="17"/>
        <v>43739</v>
      </c>
      <c r="D278" s="15" t="str">
        <f t="shared" si="18"/>
        <v>Tue 10/1</v>
      </c>
      <c r="E278" s="112"/>
      <c r="F278" s="115"/>
      <c r="G278" s="115"/>
      <c r="H278" s="115"/>
      <c r="I278" s="115"/>
      <c r="J278" s="117"/>
      <c r="K278" s="129"/>
    </row>
    <row r="279" spans="1:11" x14ac:dyDescent="0.2">
      <c r="A279" s="4">
        <f t="shared" si="19"/>
        <v>277</v>
      </c>
      <c r="B279" s="16">
        <f t="shared" si="16"/>
        <v>40</v>
      </c>
      <c r="C279" s="18">
        <f t="shared" si="17"/>
        <v>43740</v>
      </c>
      <c r="D279" s="15" t="str">
        <f t="shared" si="18"/>
        <v>Wed 10/2</v>
      </c>
      <c r="E279" s="112"/>
      <c r="F279" s="115"/>
      <c r="G279" s="115"/>
      <c r="H279" s="115"/>
      <c r="I279" s="115"/>
      <c r="J279" s="117"/>
      <c r="K279" s="129"/>
    </row>
    <row r="280" spans="1:11" x14ac:dyDescent="0.2">
      <c r="A280" s="4">
        <f t="shared" si="19"/>
        <v>278</v>
      </c>
      <c r="B280" s="16">
        <f t="shared" si="16"/>
        <v>40</v>
      </c>
      <c r="C280" s="18">
        <f t="shared" si="17"/>
        <v>43741</v>
      </c>
      <c r="D280" s="15" t="str">
        <f t="shared" si="18"/>
        <v>Thu 10/3</v>
      </c>
      <c r="E280" s="112"/>
      <c r="F280" s="115"/>
      <c r="G280" s="115"/>
      <c r="H280" s="115"/>
      <c r="I280" s="115"/>
      <c r="J280" s="117"/>
      <c r="K280" s="129"/>
    </row>
    <row r="281" spans="1:11" x14ac:dyDescent="0.2">
      <c r="A281" s="4">
        <f t="shared" si="19"/>
        <v>279</v>
      </c>
      <c r="B281" s="16">
        <f t="shared" si="16"/>
        <v>40</v>
      </c>
      <c r="C281" s="18">
        <f t="shared" si="17"/>
        <v>43742</v>
      </c>
      <c r="D281" s="15" t="str">
        <f t="shared" si="18"/>
        <v>Fri 10/4</v>
      </c>
      <c r="E281" s="112"/>
      <c r="F281" s="115"/>
      <c r="G281" s="115"/>
      <c r="H281" s="115"/>
      <c r="I281" s="115"/>
      <c r="J281" s="117"/>
      <c r="K281" s="129"/>
    </row>
    <row r="282" spans="1:11" x14ac:dyDescent="0.2">
      <c r="A282" s="5">
        <f t="shared" si="19"/>
        <v>280</v>
      </c>
      <c r="B282" s="22">
        <f t="shared" si="16"/>
        <v>40</v>
      </c>
      <c r="C282" s="23">
        <f t="shared" si="17"/>
        <v>43743</v>
      </c>
      <c r="D282" s="24" t="str">
        <f t="shared" si="18"/>
        <v>Sat 10/5</v>
      </c>
      <c r="E282" s="119"/>
      <c r="F282" s="124"/>
      <c r="G282" s="124"/>
      <c r="H282" s="124"/>
      <c r="I282" s="124"/>
      <c r="J282" s="125"/>
      <c r="K282" s="129"/>
    </row>
    <row r="283" spans="1:11" x14ac:dyDescent="0.2">
      <c r="A283" s="2">
        <f t="shared" si="19"/>
        <v>281</v>
      </c>
      <c r="B283" s="19">
        <f t="shared" si="16"/>
        <v>41</v>
      </c>
      <c r="C283" s="20">
        <f t="shared" si="17"/>
        <v>43744</v>
      </c>
      <c r="D283" s="21" t="str">
        <f t="shared" si="18"/>
        <v>Sun 10/6</v>
      </c>
      <c r="E283" s="109"/>
      <c r="F283" s="126"/>
      <c r="G283" s="126"/>
      <c r="H283" s="126"/>
      <c r="I283" s="126"/>
      <c r="J283" s="127"/>
      <c r="K283" s="129"/>
    </row>
    <row r="284" spans="1:11" x14ac:dyDescent="0.2">
      <c r="A284" s="4">
        <f t="shared" si="19"/>
        <v>282</v>
      </c>
      <c r="B284" s="16">
        <f t="shared" si="16"/>
        <v>41</v>
      </c>
      <c r="C284" s="18">
        <f t="shared" si="17"/>
        <v>43745</v>
      </c>
      <c r="D284" s="15" t="str">
        <f t="shared" si="18"/>
        <v>Mon 10/7</v>
      </c>
      <c r="E284" s="112"/>
      <c r="F284" s="115"/>
      <c r="G284" s="115"/>
      <c r="H284" s="115"/>
      <c r="I284" s="115"/>
      <c r="J284" s="117"/>
      <c r="K284" s="129"/>
    </row>
    <row r="285" spans="1:11" x14ac:dyDescent="0.2">
      <c r="A285" s="4">
        <f t="shared" si="19"/>
        <v>283</v>
      </c>
      <c r="B285" s="16">
        <f t="shared" si="16"/>
        <v>41</v>
      </c>
      <c r="C285" s="18">
        <f t="shared" si="17"/>
        <v>43746</v>
      </c>
      <c r="D285" s="15" t="str">
        <f t="shared" si="18"/>
        <v>Tue 10/8</v>
      </c>
      <c r="E285" s="112"/>
      <c r="F285" s="115"/>
      <c r="G285" s="115"/>
      <c r="H285" s="115"/>
      <c r="I285" s="115"/>
      <c r="J285" s="117"/>
      <c r="K285" s="129"/>
    </row>
    <row r="286" spans="1:11" x14ac:dyDescent="0.2">
      <c r="A286" s="4">
        <f t="shared" si="19"/>
        <v>284</v>
      </c>
      <c r="B286" s="16">
        <f t="shared" si="16"/>
        <v>41</v>
      </c>
      <c r="C286" s="18">
        <f t="shared" si="17"/>
        <v>43747</v>
      </c>
      <c r="D286" s="15" t="str">
        <f t="shared" si="18"/>
        <v>Wed 10/9</v>
      </c>
      <c r="E286" s="112"/>
      <c r="F286" s="115"/>
      <c r="G286" s="115"/>
      <c r="H286" s="115"/>
      <c r="I286" s="115"/>
      <c r="J286" s="117"/>
      <c r="K286" s="129"/>
    </row>
    <row r="287" spans="1:11" x14ac:dyDescent="0.2">
      <c r="A287" s="4">
        <f t="shared" si="19"/>
        <v>285</v>
      </c>
      <c r="B287" s="16">
        <f t="shared" si="16"/>
        <v>41</v>
      </c>
      <c r="C287" s="18">
        <f t="shared" si="17"/>
        <v>43748</v>
      </c>
      <c r="D287" s="15" t="str">
        <f t="shared" si="18"/>
        <v>Thu 10/10</v>
      </c>
      <c r="E287" s="112"/>
      <c r="F287" s="115"/>
      <c r="G287" s="115"/>
      <c r="H287" s="115"/>
      <c r="I287" s="115"/>
      <c r="J287" s="117"/>
      <c r="K287" s="129"/>
    </row>
    <row r="288" spans="1:11" x14ac:dyDescent="0.2">
      <c r="A288" s="4">
        <f t="shared" si="19"/>
        <v>286</v>
      </c>
      <c r="B288" s="16">
        <f t="shared" si="16"/>
        <v>41</v>
      </c>
      <c r="C288" s="18">
        <f t="shared" si="17"/>
        <v>43749</v>
      </c>
      <c r="D288" s="15" t="str">
        <f t="shared" si="18"/>
        <v>Fri 10/11</v>
      </c>
      <c r="E288" s="112"/>
      <c r="F288" s="115"/>
      <c r="G288" s="115"/>
      <c r="H288" s="115"/>
      <c r="I288" s="115"/>
      <c r="J288" s="117"/>
      <c r="K288" s="129"/>
    </row>
    <row r="289" spans="1:11" x14ac:dyDescent="0.2">
      <c r="A289" s="5">
        <f t="shared" si="19"/>
        <v>287</v>
      </c>
      <c r="B289" s="22">
        <f t="shared" si="16"/>
        <v>41</v>
      </c>
      <c r="C289" s="23">
        <f t="shared" si="17"/>
        <v>43750</v>
      </c>
      <c r="D289" s="24" t="str">
        <f t="shared" si="18"/>
        <v>Sat 10/12</v>
      </c>
      <c r="E289" s="119"/>
      <c r="F289" s="124"/>
      <c r="G289" s="124"/>
      <c r="H289" s="124"/>
      <c r="I289" s="124"/>
      <c r="J289" s="125"/>
      <c r="K289" s="129"/>
    </row>
    <row r="290" spans="1:11" x14ac:dyDescent="0.2">
      <c r="A290" s="2">
        <f t="shared" si="19"/>
        <v>288</v>
      </c>
      <c r="B290" s="19">
        <f t="shared" si="16"/>
        <v>42</v>
      </c>
      <c r="C290" s="20">
        <f t="shared" si="17"/>
        <v>43751</v>
      </c>
      <c r="D290" s="21" t="str">
        <f t="shared" si="18"/>
        <v>Sun 10/13</v>
      </c>
      <c r="E290" s="109"/>
      <c r="F290" s="126"/>
      <c r="G290" s="126"/>
      <c r="H290" s="126"/>
      <c r="I290" s="126"/>
      <c r="J290" s="127"/>
      <c r="K290" s="129"/>
    </row>
    <row r="291" spans="1:11" x14ac:dyDescent="0.2">
      <c r="A291" s="4">
        <f t="shared" si="19"/>
        <v>289</v>
      </c>
      <c r="B291" s="16">
        <f t="shared" si="16"/>
        <v>42</v>
      </c>
      <c r="C291" s="18">
        <f t="shared" si="17"/>
        <v>43752</v>
      </c>
      <c r="D291" s="15" t="str">
        <f t="shared" si="18"/>
        <v>Mon 10/14</v>
      </c>
      <c r="E291" s="112"/>
      <c r="F291" s="115"/>
      <c r="G291" s="115"/>
      <c r="H291" s="115"/>
      <c r="I291" s="115"/>
      <c r="J291" s="117"/>
      <c r="K291" s="129"/>
    </row>
    <row r="292" spans="1:11" x14ac:dyDescent="0.2">
      <c r="A292" s="4">
        <f t="shared" si="19"/>
        <v>290</v>
      </c>
      <c r="B292" s="16">
        <f t="shared" si="16"/>
        <v>42</v>
      </c>
      <c r="C292" s="18">
        <f t="shared" si="17"/>
        <v>43753</v>
      </c>
      <c r="D292" s="15" t="str">
        <f t="shared" si="18"/>
        <v>Tue 10/15</v>
      </c>
      <c r="E292" s="112"/>
      <c r="F292" s="115"/>
      <c r="G292" s="115"/>
      <c r="H292" s="115"/>
      <c r="I292" s="115"/>
      <c r="J292" s="117"/>
      <c r="K292" s="129"/>
    </row>
    <row r="293" spans="1:11" x14ac:dyDescent="0.2">
      <c r="A293" s="4">
        <f t="shared" si="19"/>
        <v>291</v>
      </c>
      <c r="B293" s="16">
        <f t="shared" si="16"/>
        <v>42</v>
      </c>
      <c r="C293" s="18">
        <f t="shared" si="17"/>
        <v>43754</v>
      </c>
      <c r="D293" s="15" t="str">
        <f t="shared" si="18"/>
        <v>Wed 10/16</v>
      </c>
      <c r="E293" s="112"/>
      <c r="F293" s="115"/>
      <c r="G293" s="115"/>
      <c r="H293" s="115"/>
      <c r="I293" s="115"/>
      <c r="J293" s="117"/>
      <c r="K293" s="129"/>
    </row>
    <row r="294" spans="1:11" x14ac:dyDescent="0.2">
      <c r="A294" s="4">
        <f t="shared" si="19"/>
        <v>292</v>
      </c>
      <c r="B294" s="16">
        <f t="shared" si="16"/>
        <v>42</v>
      </c>
      <c r="C294" s="18">
        <f t="shared" si="17"/>
        <v>43755</v>
      </c>
      <c r="D294" s="15" t="str">
        <f t="shared" si="18"/>
        <v>Thu 10/17</v>
      </c>
      <c r="E294" s="112"/>
      <c r="F294" s="115"/>
      <c r="G294" s="115"/>
      <c r="H294" s="115"/>
      <c r="I294" s="115"/>
      <c r="J294" s="117"/>
      <c r="K294" s="129"/>
    </row>
    <row r="295" spans="1:11" x14ac:dyDescent="0.2">
      <c r="A295" s="4">
        <f t="shared" si="19"/>
        <v>293</v>
      </c>
      <c r="B295" s="16">
        <f t="shared" si="16"/>
        <v>42</v>
      </c>
      <c r="C295" s="18">
        <f t="shared" si="17"/>
        <v>43756</v>
      </c>
      <c r="D295" s="15" t="str">
        <f t="shared" si="18"/>
        <v>Fri 10/18</v>
      </c>
      <c r="E295" s="112"/>
      <c r="F295" s="115"/>
      <c r="G295" s="115"/>
      <c r="H295" s="115"/>
      <c r="I295" s="115"/>
      <c r="J295" s="117"/>
      <c r="K295" s="129"/>
    </row>
    <row r="296" spans="1:11" x14ac:dyDescent="0.2">
      <c r="A296" s="5">
        <f t="shared" si="19"/>
        <v>294</v>
      </c>
      <c r="B296" s="22">
        <f t="shared" si="16"/>
        <v>42</v>
      </c>
      <c r="C296" s="23">
        <f t="shared" si="17"/>
        <v>43757</v>
      </c>
      <c r="D296" s="24" t="str">
        <f t="shared" si="18"/>
        <v>Sat 10/19</v>
      </c>
      <c r="E296" s="119"/>
      <c r="F296" s="124"/>
      <c r="G296" s="124"/>
      <c r="H296" s="124"/>
      <c r="I296" s="124"/>
      <c r="J296" s="125"/>
      <c r="K296" s="129"/>
    </row>
    <row r="297" spans="1:11" x14ac:dyDescent="0.2">
      <c r="A297" s="2">
        <f t="shared" si="19"/>
        <v>295</v>
      </c>
      <c r="B297" s="19">
        <f t="shared" si="16"/>
        <v>43</v>
      </c>
      <c r="C297" s="20">
        <f t="shared" si="17"/>
        <v>43758</v>
      </c>
      <c r="D297" s="21" t="str">
        <f t="shared" si="18"/>
        <v>Sun 10/20</v>
      </c>
      <c r="E297" s="109"/>
      <c r="F297" s="126"/>
      <c r="G297" s="126"/>
      <c r="H297" s="126"/>
      <c r="I297" s="126"/>
      <c r="J297" s="127"/>
      <c r="K297" s="129"/>
    </row>
    <row r="298" spans="1:11" x14ac:dyDescent="0.2">
      <c r="A298" s="4">
        <f t="shared" si="19"/>
        <v>296</v>
      </c>
      <c r="B298" s="16">
        <f t="shared" si="16"/>
        <v>43</v>
      </c>
      <c r="C298" s="18">
        <f t="shared" si="17"/>
        <v>43759</v>
      </c>
      <c r="D298" s="15" t="str">
        <f t="shared" si="18"/>
        <v>Mon 10/21</v>
      </c>
      <c r="E298" s="112"/>
      <c r="F298" s="115"/>
      <c r="G298" s="115"/>
      <c r="H298" s="115"/>
      <c r="I298" s="115"/>
      <c r="J298" s="117"/>
      <c r="K298" s="129"/>
    </row>
    <row r="299" spans="1:11" x14ac:dyDescent="0.2">
      <c r="A299" s="4">
        <f t="shared" si="19"/>
        <v>297</v>
      </c>
      <c r="B299" s="16">
        <f t="shared" si="16"/>
        <v>43</v>
      </c>
      <c r="C299" s="18">
        <f t="shared" si="17"/>
        <v>43760</v>
      </c>
      <c r="D299" s="15" t="str">
        <f t="shared" si="18"/>
        <v>Tue 10/22</v>
      </c>
      <c r="E299" s="112"/>
      <c r="F299" s="115"/>
      <c r="G299" s="115"/>
      <c r="H299" s="115"/>
      <c r="I299" s="115"/>
      <c r="J299" s="117"/>
      <c r="K299" s="129"/>
    </row>
    <row r="300" spans="1:11" x14ac:dyDescent="0.2">
      <c r="A300" s="4">
        <f t="shared" si="19"/>
        <v>298</v>
      </c>
      <c r="B300" s="16">
        <f t="shared" si="16"/>
        <v>43</v>
      </c>
      <c r="C300" s="18">
        <f t="shared" si="17"/>
        <v>43761</v>
      </c>
      <c r="D300" s="15" t="str">
        <f t="shared" si="18"/>
        <v>Wed 10/23</v>
      </c>
      <c r="E300" s="112"/>
      <c r="F300" s="115"/>
      <c r="G300" s="115"/>
      <c r="H300" s="115"/>
      <c r="I300" s="115"/>
      <c r="J300" s="117"/>
      <c r="K300" s="129"/>
    </row>
    <row r="301" spans="1:11" x14ac:dyDescent="0.2">
      <c r="A301" s="4">
        <f t="shared" si="19"/>
        <v>299</v>
      </c>
      <c r="B301" s="16">
        <f t="shared" si="16"/>
        <v>43</v>
      </c>
      <c r="C301" s="18">
        <f t="shared" si="17"/>
        <v>43762</v>
      </c>
      <c r="D301" s="15" t="str">
        <f t="shared" si="18"/>
        <v>Thu 10/24</v>
      </c>
      <c r="E301" s="112"/>
      <c r="F301" s="115"/>
      <c r="G301" s="115"/>
      <c r="H301" s="115"/>
      <c r="I301" s="115"/>
      <c r="J301" s="117"/>
      <c r="K301" s="129"/>
    </row>
    <row r="302" spans="1:11" x14ac:dyDescent="0.2">
      <c r="A302" s="4">
        <f t="shared" si="19"/>
        <v>300</v>
      </c>
      <c r="B302" s="16">
        <f t="shared" si="16"/>
        <v>43</v>
      </c>
      <c r="C302" s="18">
        <f t="shared" si="17"/>
        <v>43763</v>
      </c>
      <c r="D302" s="15" t="str">
        <f t="shared" si="18"/>
        <v>Fri 10/25</v>
      </c>
      <c r="E302" s="112"/>
      <c r="F302" s="115"/>
      <c r="G302" s="115"/>
      <c r="H302" s="115"/>
      <c r="I302" s="115"/>
      <c r="J302" s="117"/>
      <c r="K302" s="129"/>
    </row>
    <row r="303" spans="1:11" x14ac:dyDescent="0.2">
      <c r="A303" s="5">
        <f t="shared" si="19"/>
        <v>301</v>
      </c>
      <c r="B303" s="22">
        <f t="shared" si="16"/>
        <v>43</v>
      </c>
      <c r="C303" s="23">
        <f t="shared" si="17"/>
        <v>43764</v>
      </c>
      <c r="D303" s="24" t="str">
        <f t="shared" si="18"/>
        <v>Sat 10/26</v>
      </c>
      <c r="E303" s="119"/>
      <c r="F303" s="124"/>
      <c r="G303" s="124"/>
      <c r="H303" s="124"/>
      <c r="I303" s="124"/>
      <c r="J303" s="125"/>
      <c r="K303" s="129"/>
    </row>
    <row r="304" spans="1:11" x14ac:dyDescent="0.2">
      <c r="A304" s="2">
        <f t="shared" si="19"/>
        <v>302</v>
      </c>
      <c r="B304" s="19">
        <f t="shared" si="16"/>
        <v>44</v>
      </c>
      <c r="C304" s="20">
        <f t="shared" si="17"/>
        <v>43765</v>
      </c>
      <c r="D304" s="21" t="str">
        <f t="shared" si="18"/>
        <v>Sun 10/27</v>
      </c>
      <c r="E304" s="109"/>
      <c r="F304" s="126"/>
      <c r="G304" s="126"/>
      <c r="H304" s="126"/>
      <c r="I304" s="126"/>
      <c r="J304" s="127"/>
      <c r="K304" s="129"/>
    </row>
    <row r="305" spans="1:11" x14ac:dyDescent="0.2">
      <c r="A305" s="4">
        <f t="shared" si="19"/>
        <v>303</v>
      </c>
      <c r="B305" s="16">
        <f t="shared" si="16"/>
        <v>44</v>
      </c>
      <c r="C305" s="18">
        <f t="shared" si="17"/>
        <v>43766</v>
      </c>
      <c r="D305" s="15" t="str">
        <f t="shared" si="18"/>
        <v>Mon 10/28</v>
      </c>
      <c r="E305" s="112"/>
      <c r="F305" s="115"/>
      <c r="G305" s="115"/>
      <c r="H305" s="115"/>
      <c r="I305" s="115"/>
      <c r="J305" s="117"/>
      <c r="K305" s="129"/>
    </row>
    <row r="306" spans="1:11" x14ac:dyDescent="0.2">
      <c r="A306" s="4">
        <f t="shared" si="19"/>
        <v>304</v>
      </c>
      <c r="B306" s="16">
        <f t="shared" si="16"/>
        <v>44</v>
      </c>
      <c r="C306" s="18">
        <f t="shared" si="17"/>
        <v>43767</v>
      </c>
      <c r="D306" s="15" t="str">
        <f t="shared" si="18"/>
        <v>Tue 10/29</v>
      </c>
      <c r="E306" s="112"/>
      <c r="F306" s="115"/>
      <c r="G306" s="115"/>
      <c r="H306" s="115"/>
      <c r="I306" s="115"/>
      <c r="J306" s="117"/>
      <c r="K306" s="129"/>
    </row>
    <row r="307" spans="1:11" x14ac:dyDescent="0.2">
      <c r="A307" s="4">
        <f t="shared" si="19"/>
        <v>305</v>
      </c>
      <c r="B307" s="16">
        <f t="shared" si="16"/>
        <v>44</v>
      </c>
      <c r="C307" s="18">
        <f t="shared" si="17"/>
        <v>43768</v>
      </c>
      <c r="D307" s="15" t="str">
        <f t="shared" si="18"/>
        <v>Wed 10/30</v>
      </c>
      <c r="E307" s="112"/>
      <c r="F307" s="115"/>
      <c r="G307" s="115"/>
      <c r="H307" s="115"/>
      <c r="I307" s="115"/>
      <c r="J307" s="117"/>
      <c r="K307" s="129"/>
    </row>
    <row r="308" spans="1:11" x14ac:dyDescent="0.2">
      <c r="A308" s="4">
        <f t="shared" si="19"/>
        <v>306</v>
      </c>
      <c r="B308" s="16">
        <f t="shared" si="16"/>
        <v>44</v>
      </c>
      <c r="C308" s="18">
        <f t="shared" si="17"/>
        <v>43769</v>
      </c>
      <c r="D308" s="15" t="str">
        <f t="shared" si="18"/>
        <v>Thu 10/31</v>
      </c>
      <c r="E308" s="112"/>
      <c r="F308" s="115"/>
      <c r="G308" s="115"/>
      <c r="H308" s="115"/>
      <c r="I308" s="115"/>
      <c r="J308" s="117"/>
      <c r="K308" s="129"/>
    </row>
    <row r="309" spans="1:11" x14ac:dyDescent="0.2">
      <c r="A309" s="4">
        <f t="shared" si="19"/>
        <v>307</v>
      </c>
      <c r="B309" s="16">
        <f t="shared" si="16"/>
        <v>44</v>
      </c>
      <c r="C309" s="18">
        <f t="shared" si="17"/>
        <v>43770</v>
      </c>
      <c r="D309" s="15" t="str">
        <f t="shared" si="18"/>
        <v>Fri 11/1</v>
      </c>
      <c r="E309" s="112"/>
      <c r="F309" s="115"/>
      <c r="G309" s="115"/>
      <c r="H309" s="115"/>
      <c r="I309" s="115"/>
      <c r="J309" s="117"/>
      <c r="K309" s="129"/>
    </row>
    <row r="310" spans="1:11" x14ac:dyDescent="0.2">
      <c r="A310" s="5">
        <f t="shared" si="19"/>
        <v>308</v>
      </c>
      <c r="B310" s="22">
        <f t="shared" si="16"/>
        <v>44</v>
      </c>
      <c r="C310" s="23">
        <f t="shared" si="17"/>
        <v>43771</v>
      </c>
      <c r="D310" s="24" t="str">
        <f t="shared" si="18"/>
        <v>Sat 11/2</v>
      </c>
      <c r="E310" s="119"/>
      <c r="F310" s="124"/>
      <c r="G310" s="124"/>
      <c r="H310" s="124"/>
      <c r="I310" s="124"/>
      <c r="J310" s="125"/>
      <c r="K310" s="129"/>
    </row>
    <row r="311" spans="1:11" x14ac:dyDescent="0.2">
      <c r="A311" s="2">
        <f t="shared" si="19"/>
        <v>309</v>
      </c>
      <c r="B311" s="19">
        <f t="shared" si="16"/>
        <v>45</v>
      </c>
      <c r="C311" s="20">
        <f t="shared" si="17"/>
        <v>43772</v>
      </c>
      <c r="D311" s="21" t="str">
        <f t="shared" si="18"/>
        <v>Sun 11/3</v>
      </c>
      <c r="E311" s="109"/>
      <c r="F311" s="126"/>
      <c r="G311" s="126"/>
      <c r="H311" s="126"/>
      <c r="I311" s="126"/>
      <c r="J311" s="127"/>
      <c r="K311" s="129"/>
    </row>
    <row r="312" spans="1:11" x14ac:dyDescent="0.2">
      <c r="A312" s="4">
        <f t="shared" si="19"/>
        <v>310</v>
      </c>
      <c r="B312" s="16">
        <f t="shared" si="16"/>
        <v>45</v>
      </c>
      <c r="C312" s="18">
        <f t="shared" si="17"/>
        <v>43773</v>
      </c>
      <c r="D312" s="15" t="str">
        <f t="shared" si="18"/>
        <v>Mon 11/4</v>
      </c>
      <c r="E312" s="112"/>
      <c r="F312" s="115"/>
      <c r="G312" s="115"/>
      <c r="H312" s="115"/>
      <c r="I312" s="115"/>
      <c r="J312" s="117"/>
      <c r="K312" s="129"/>
    </row>
    <row r="313" spans="1:11" x14ac:dyDescent="0.2">
      <c r="A313" s="4">
        <f t="shared" si="19"/>
        <v>311</v>
      </c>
      <c r="B313" s="16">
        <f t="shared" si="16"/>
        <v>45</v>
      </c>
      <c r="C313" s="18">
        <f t="shared" si="17"/>
        <v>43774</v>
      </c>
      <c r="D313" s="15" t="str">
        <f t="shared" si="18"/>
        <v>Tue 11/5</v>
      </c>
      <c r="E313" s="112"/>
      <c r="F313" s="115"/>
      <c r="G313" s="115"/>
      <c r="H313" s="115"/>
      <c r="I313" s="115"/>
      <c r="J313" s="117"/>
      <c r="K313" s="129"/>
    </row>
    <row r="314" spans="1:11" x14ac:dyDescent="0.2">
      <c r="A314" s="4">
        <f t="shared" si="19"/>
        <v>312</v>
      </c>
      <c r="B314" s="16">
        <f t="shared" si="16"/>
        <v>45</v>
      </c>
      <c r="C314" s="18">
        <f t="shared" si="17"/>
        <v>43775</v>
      </c>
      <c r="D314" s="15" t="str">
        <f t="shared" si="18"/>
        <v>Wed 11/6</v>
      </c>
      <c r="E314" s="112"/>
      <c r="F314" s="115"/>
      <c r="G314" s="115"/>
      <c r="H314" s="115"/>
      <c r="I314" s="115"/>
      <c r="J314" s="117"/>
      <c r="K314" s="129"/>
    </row>
    <row r="315" spans="1:11" x14ac:dyDescent="0.2">
      <c r="A315" s="4">
        <f t="shared" si="19"/>
        <v>313</v>
      </c>
      <c r="B315" s="16">
        <f t="shared" si="16"/>
        <v>45</v>
      </c>
      <c r="C315" s="18">
        <f t="shared" si="17"/>
        <v>43776</v>
      </c>
      <c r="D315" s="15" t="str">
        <f t="shared" si="18"/>
        <v>Thu 11/7</v>
      </c>
      <c r="E315" s="112"/>
      <c r="F315" s="115"/>
      <c r="G315" s="115"/>
      <c r="H315" s="115"/>
      <c r="I315" s="115"/>
      <c r="J315" s="117"/>
      <c r="K315" s="129"/>
    </row>
    <row r="316" spans="1:11" x14ac:dyDescent="0.2">
      <c r="A316" s="4">
        <f t="shared" si="19"/>
        <v>314</v>
      </c>
      <c r="B316" s="16">
        <f t="shared" si="16"/>
        <v>45</v>
      </c>
      <c r="C316" s="18">
        <f t="shared" si="17"/>
        <v>43777</v>
      </c>
      <c r="D316" s="15" t="str">
        <f t="shared" si="18"/>
        <v>Fri 11/8</v>
      </c>
      <c r="E316" s="112"/>
      <c r="F316" s="115"/>
      <c r="G316" s="115"/>
      <c r="H316" s="115"/>
      <c r="I316" s="115"/>
      <c r="J316" s="117"/>
      <c r="K316" s="129"/>
    </row>
    <row r="317" spans="1:11" x14ac:dyDescent="0.2">
      <c r="A317" s="5">
        <f t="shared" si="19"/>
        <v>315</v>
      </c>
      <c r="B317" s="22">
        <f t="shared" si="16"/>
        <v>45</v>
      </c>
      <c r="C317" s="23">
        <f t="shared" si="17"/>
        <v>43778</v>
      </c>
      <c r="D317" s="24" t="str">
        <f t="shared" si="18"/>
        <v>Sat 11/9</v>
      </c>
      <c r="E317" s="119"/>
      <c r="F317" s="124"/>
      <c r="G317" s="124"/>
      <c r="H317" s="124"/>
      <c r="I317" s="124"/>
      <c r="J317" s="125"/>
      <c r="K317" s="129"/>
    </row>
    <row r="318" spans="1:11" x14ac:dyDescent="0.2">
      <c r="A318" s="2">
        <f t="shared" si="19"/>
        <v>316</v>
      </c>
      <c r="B318" s="19">
        <f t="shared" si="16"/>
        <v>46</v>
      </c>
      <c r="C318" s="20">
        <f t="shared" si="17"/>
        <v>43779</v>
      </c>
      <c r="D318" s="21" t="str">
        <f t="shared" si="18"/>
        <v>Sun 11/10</v>
      </c>
      <c r="E318" s="109"/>
      <c r="F318" s="126"/>
      <c r="G318" s="126"/>
      <c r="H318" s="126"/>
      <c r="I318" s="126"/>
      <c r="J318" s="127"/>
      <c r="K318" s="129"/>
    </row>
    <row r="319" spans="1:11" x14ac:dyDescent="0.2">
      <c r="A319" s="4">
        <f t="shared" si="19"/>
        <v>317</v>
      </c>
      <c r="B319" s="16">
        <f t="shared" si="16"/>
        <v>46</v>
      </c>
      <c r="C319" s="18">
        <f t="shared" si="17"/>
        <v>43780</v>
      </c>
      <c r="D319" s="15" t="str">
        <f t="shared" si="18"/>
        <v>Mon 11/11</v>
      </c>
      <c r="E319" s="112"/>
      <c r="F319" s="115"/>
      <c r="G319" s="115"/>
      <c r="H319" s="115"/>
      <c r="I319" s="115"/>
      <c r="J319" s="117"/>
      <c r="K319" s="129"/>
    </row>
    <row r="320" spans="1:11" x14ac:dyDescent="0.2">
      <c r="A320" s="4">
        <f t="shared" si="19"/>
        <v>318</v>
      </c>
      <c r="B320" s="16">
        <f t="shared" si="16"/>
        <v>46</v>
      </c>
      <c r="C320" s="18">
        <f t="shared" si="17"/>
        <v>43781</v>
      </c>
      <c r="D320" s="15" t="str">
        <f t="shared" si="18"/>
        <v>Tue 11/12</v>
      </c>
      <c r="E320" s="112"/>
      <c r="F320" s="115"/>
      <c r="G320" s="115"/>
      <c r="H320" s="115"/>
      <c r="I320" s="115"/>
      <c r="J320" s="117"/>
      <c r="K320" s="129"/>
    </row>
    <row r="321" spans="1:11" x14ac:dyDescent="0.2">
      <c r="A321" s="4">
        <f t="shared" si="19"/>
        <v>319</v>
      </c>
      <c r="B321" s="16">
        <f t="shared" si="16"/>
        <v>46</v>
      </c>
      <c r="C321" s="18">
        <f t="shared" si="17"/>
        <v>43782</v>
      </c>
      <c r="D321" s="15" t="str">
        <f t="shared" si="18"/>
        <v>Wed 11/13</v>
      </c>
      <c r="E321" s="112"/>
      <c r="F321" s="115"/>
      <c r="G321" s="115"/>
      <c r="H321" s="115"/>
      <c r="I321" s="115"/>
      <c r="J321" s="117"/>
      <c r="K321" s="129"/>
    </row>
    <row r="322" spans="1:11" x14ac:dyDescent="0.2">
      <c r="A322" s="4">
        <f t="shared" si="19"/>
        <v>320</v>
      </c>
      <c r="B322" s="16">
        <f t="shared" si="16"/>
        <v>46</v>
      </c>
      <c r="C322" s="18">
        <f t="shared" si="17"/>
        <v>43783</v>
      </c>
      <c r="D322" s="15" t="str">
        <f t="shared" si="18"/>
        <v>Thu 11/14</v>
      </c>
      <c r="E322" s="112"/>
      <c r="F322" s="115"/>
      <c r="G322" s="115"/>
      <c r="H322" s="115"/>
      <c r="I322" s="115"/>
      <c r="J322" s="117"/>
      <c r="K322" s="129"/>
    </row>
    <row r="323" spans="1:11" x14ac:dyDescent="0.2">
      <c r="A323" s="4">
        <f t="shared" si="19"/>
        <v>321</v>
      </c>
      <c r="B323" s="16">
        <f t="shared" si="16"/>
        <v>46</v>
      </c>
      <c r="C323" s="18">
        <f t="shared" si="17"/>
        <v>43784</v>
      </c>
      <c r="D323" s="15" t="str">
        <f t="shared" si="18"/>
        <v>Fri 11/15</v>
      </c>
      <c r="E323" s="112"/>
      <c r="F323" s="115"/>
      <c r="G323" s="115"/>
      <c r="H323" s="115"/>
      <c r="I323" s="115"/>
      <c r="J323" s="117"/>
      <c r="K323" s="129"/>
    </row>
    <row r="324" spans="1:11" x14ac:dyDescent="0.2">
      <c r="A324" s="5">
        <f t="shared" si="19"/>
        <v>322</v>
      </c>
      <c r="B324" s="22">
        <f t="shared" ref="B324:B366" si="20">IF((WEEKNUM(C324)&gt;52),"1",WEEKNUM(C324))</f>
        <v>46</v>
      </c>
      <c r="C324" s="23">
        <f t="shared" ref="C324:C366" si="21">DATE($A$2,1,1) - WEEKDAY(DATE($A$2,1,1),1) + (A324-1) + 1</f>
        <v>43785</v>
      </c>
      <c r="D324" s="24" t="str">
        <f t="shared" ref="D324:D366" si="22">TEXT((C324),"ddd m/d")</f>
        <v>Sat 11/16</v>
      </c>
      <c r="E324" s="119"/>
      <c r="F324" s="124"/>
      <c r="G324" s="124"/>
      <c r="H324" s="124"/>
      <c r="I324" s="124"/>
      <c r="J324" s="125"/>
      <c r="K324" s="129"/>
    </row>
    <row r="325" spans="1:11" x14ac:dyDescent="0.2">
      <c r="A325" s="2">
        <f t="shared" ref="A325:A366" si="23">A324+1</f>
        <v>323</v>
      </c>
      <c r="B325" s="19">
        <f t="shared" si="20"/>
        <v>47</v>
      </c>
      <c r="C325" s="20">
        <f t="shared" si="21"/>
        <v>43786</v>
      </c>
      <c r="D325" s="21" t="str">
        <f t="shared" si="22"/>
        <v>Sun 11/17</v>
      </c>
      <c r="E325" s="109"/>
      <c r="F325" s="126"/>
      <c r="G325" s="126"/>
      <c r="H325" s="126"/>
      <c r="I325" s="126"/>
      <c r="J325" s="127"/>
      <c r="K325" s="129"/>
    </row>
    <row r="326" spans="1:11" x14ac:dyDescent="0.2">
      <c r="A326" s="4">
        <f t="shared" si="23"/>
        <v>324</v>
      </c>
      <c r="B326" s="16">
        <f t="shared" si="20"/>
        <v>47</v>
      </c>
      <c r="C326" s="18">
        <f t="shared" si="21"/>
        <v>43787</v>
      </c>
      <c r="D326" s="15" t="str">
        <f t="shared" si="22"/>
        <v>Mon 11/18</v>
      </c>
      <c r="E326" s="112"/>
      <c r="F326" s="115"/>
      <c r="G326" s="115"/>
      <c r="H326" s="115"/>
      <c r="I326" s="115"/>
      <c r="J326" s="117"/>
      <c r="K326" s="129"/>
    </row>
    <row r="327" spans="1:11" x14ac:dyDescent="0.2">
      <c r="A327" s="4">
        <f t="shared" si="23"/>
        <v>325</v>
      </c>
      <c r="B327" s="16">
        <f t="shared" si="20"/>
        <v>47</v>
      </c>
      <c r="C327" s="18">
        <f t="shared" si="21"/>
        <v>43788</v>
      </c>
      <c r="D327" s="15" t="str">
        <f t="shared" si="22"/>
        <v>Tue 11/19</v>
      </c>
      <c r="E327" s="112"/>
      <c r="F327" s="115"/>
      <c r="G327" s="115"/>
      <c r="H327" s="115"/>
      <c r="I327" s="115"/>
      <c r="J327" s="117"/>
      <c r="K327" s="129"/>
    </row>
    <row r="328" spans="1:11" x14ac:dyDescent="0.2">
      <c r="A328" s="4">
        <f t="shared" si="23"/>
        <v>326</v>
      </c>
      <c r="B328" s="16">
        <f t="shared" si="20"/>
        <v>47</v>
      </c>
      <c r="C328" s="18">
        <f t="shared" si="21"/>
        <v>43789</v>
      </c>
      <c r="D328" s="15" t="str">
        <f t="shared" si="22"/>
        <v>Wed 11/20</v>
      </c>
      <c r="E328" s="112"/>
      <c r="F328" s="115"/>
      <c r="G328" s="115"/>
      <c r="H328" s="115"/>
      <c r="I328" s="115"/>
      <c r="J328" s="117"/>
      <c r="K328" s="129"/>
    </row>
    <row r="329" spans="1:11" x14ac:dyDescent="0.2">
      <c r="A329" s="4">
        <f t="shared" si="23"/>
        <v>327</v>
      </c>
      <c r="B329" s="16">
        <f t="shared" si="20"/>
        <v>47</v>
      </c>
      <c r="C329" s="18">
        <f t="shared" si="21"/>
        <v>43790</v>
      </c>
      <c r="D329" s="15" t="str">
        <f t="shared" si="22"/>
        <v>Thu 11/21</v>
      </c>
      <c r="E329" s="112"/>
      <c r="F329" s="115"/>
      <c r="G329" s="115"/>
      <c r="H329" s="115"/>
      <c r="I329" s="115"/>
      <c r="J329" s="117"/>
      <c r="K329" s="129"/>
    </row>
    <row r="330" spans="1:11" x14ac:dyDescent="0.2">
      <c r="A330" s="4">
        <f t="shared" si="23"/>
        <v>328</v>
      </c>
      <c r="B330" s="16">
        <f t="shared" si="20"/>
        <v>47</v>
      </c>
      <c r="C330" s="18">
        <f t="shared" si="21"/>
        <v>43791</v>
      </c>
      <c r="D330" s="15" t="str">
        <f t="shared" si="22"/>
        <v>Fri 11/22</v>
      </c>
      <c r="E330" s="112"/>
      <c r="F330" s="115"/>
      <c r="G330" s="115"/>
      <c r="H330" s="115"/>
      <c r="I330" s="115"/>
      <c r="J330" s="117"/>
      <c r="K330" s="129"/>
    </row>
    <row r="331" spans="1:11" x14ac:dyDescent="0.2">
      <c r="A331" s="5">
        <f t="shared" si="23"/>
        <v>329</v>
      </c>
      <c r="B331" s="22">
        <f t="shared" si="20"/>
        <v>47</v>
      </c>
      <c r="C331" s="23">
        <f t="shared" si="21"/>
        <v>43792</v>
      </c>
      <c r="D331" s="24" t="str">
        <f t="shared" si="22"/>
        <v>Sat 11/23</v>
      </c>
      <c r="E331" s="119"/>
      <c r="F331" s="124"/>
      <c r="G331" s="124"/>
      <c r="H331" s="124"/>
      <c r="I331" s="124"/>
      <c r="J331" s="125"/>
      <c r="K331" s="129"/>
    </row>
    <row r="332" spans="1:11" x14ac:dyDescent="0.2">
      <c r="A332" s="2">
        <f t="shared" si="23"/>
        <v>330</v>
      </c>
      <c r="B332" s="19">
        <f t="shared" si="20"/>
        <v>48</v>
      </c>
      <c r="C332" s="20">
        <f t="shared" si="21"/>
        <v>43793</v>
      </c>
      <c r="D332" s="21" t="str">
        <f t="shared" si="22"/>
        <v>Sun 11/24</v>
      </c>
      <c r="E332" s="109"/>
      <c r="F332" s="126"/>
      <c r="G332" s="126"/>
      <c r="H332" s="126"/>
      <c r="I332" s="126"/>
      <c r="J332" s="127"/>
      <c r="K332" s="129"/>
    </row>
    <row r="333" spans="1:11" x14ac:dyDescent="0.2">
      <c r="A333" s="4">
        <f t="shared" si="23"/>
        <v>331</v>
      </c>
      <c r="B333" s="16">
        <f t="shared" si="20"/>
        <v>48</v>
      </c>
      <c r="C333" s="18">
        <f t="shared" si="21"/>
        <v>43794</v>
      </c>
      <c r="D333" s="15" t="str">
        <f t="shared" si="22"/>
        <v>Mon 11/25</v>
      </c>
      <c r="E333" s="112"/>
      <c r="F333" s="115"/>
      <c r="G333" s="115"/>
      <c r="H333" s="115"/>
      <c r="I333" s="115"/>
      <c r="J333" s="117"/>
      <c r="K333" s="129"/>
    </row>
    <row r="334" spans="1:11" x14ac:dyDescent="0.2">
      <c r="A334" s="4">
        <f t="shared" si="23"/>
        <v>332</v>
      </c>
      <c r="B334" s="16">
        <f t="shared" si="20"/>
        <v>48</v>
      </c>
      <c r="C334" s="18">
        <f t="shared" si="21"/>
        <v>43795</v>
      </c>
      <c r="D334" s="15" t="str">
        <f t="shared" si="22"/>
        <v>Tue 11/26</v>
      </c>
      <c r="E334" s="112"/>
      <c r="F334" s="115"/>
      <c r="G334" s="115"/>
      <c r="H334" s="115"/>
      <c r="I334" s="115"/>
      <c r="J334" s="117"/>
      <c r="K334" s="129"/>
    </row>
    <row r="335" spans="1:11" x14ac:dyDescent="0.2">
      <c r="A335" s="4">
        <f t="shared" si="23"/>
        <v>333</v>
      </c>
      <c r="B335" s="16">
        <f t="shared" si="20"/>
        <v>48</v>
      </c>
      <c r="C335" s="18">
        <f t="shared" si="21"/>
        <v>43796</v>
      </c>
      <c r="D335" s="15" t="str">
        <f t="shared" si="22"/>
        <v>Wed 11/27</v>
      </c>
      <c r="E335" s="112"/>
      <c r="F335" s="115"/>
      <c r="G335" s="115"/>
      <c r="H335" s="115"/>
      <c r="I335" s="115"/>
      <c r="J335" s="117"/>
      <c r="K335" s="129"/>
    </row>
    <row r="336" spans="1:11" x14ac:dyDescent="0.2">
      <c r="A336" s="4">
        <f t="shared" si="23"/>
        <v>334</v>
      </c>
      <c r="B336" s="16">
        <f t="shared" si="20"/>
        <v>48</v>
      </c>
      <c r="C336" s="18">
        <f t="shared" si="21"/>
        <v>43797</v>
      </c>
      <c r="D336" s="15" t="str">
        <f t="shared" si="22"/>
        <v>Thu 11/28</v>
      </c>
      <c r="E336" s="112"/>
      <c r="F336" s="115"/>
      <c r="G336" s="115"/>
      <c r="H336" s="115"/>
      <c r="I336" s="115"/>
      <c r="J336" s="117"/>
      <c r="K336" s="129"/>
    </row>
    <row r="337" spans="1:11" x14ac:dyDescent="0.2">
      <c r="A337" s="4">
        <f t="shared" si="23"/>
        <v>335</v>
      </c>
      <c r="B337" s="16">
        <f t="shared" si="20"/>
        <v>48</v>
      </c>
      <c r="C337" s="18">
        <f t="shared" si="21"/>
        <v>43798</v>
      </c>
      <c r="D337" s="15" t="str">
        <f t="shared" si="22"/>
        <v>Fri 11/29</v>
      </c>
      <c r="E337" s="112"/>
      <c r="F337" s="115"/>
      <c r="G337" s="115"/>
      <c r="H337" s="115"/>
      <c r="I337" s="115"/>
      <c r="J337" s="117"/>
      <c r="K337" s="129"/>
    </row>
    <row r="338" spans="1:11" x14ac:dyDescent="0.2">
      <c r="A338" s="5">
        <f t="shared" si="23"/>
        <v>336</v>
      </c>
      <c r="B338" s="22">
        <f t="shared" si="20"/>
        <v>48</v>
      </c>
      <c r="C338" s="23">
        <f t="shared" si="21"/>
        <v>43799</v>
      </c>
      <c r="D338" s="24" t="str">
        <f t="shared" si="22"/>
        <v>Sat 11/30</v>
      </c>
      <c r="E338" s="119"/>
      <c r="F338" s="124"/>
      <c r="G338" s="124"/>
      <c r="H338" s="124"/>
      <c r="I338" s="124"/>
      <c r="J338" s="125"/>
      <c r="K338" s="129"/>
    </row>
    <row r="339" spans="1:11" x14ac:dyDescent="0.2">
      <c r="A339" s="2">
        <f t="shared" si="23"/>
        <v>337</v>
      </c>
      <c r="B339" s="19">
        <f t="shared" si="20"/>
        <v>49</v>
      </c>
      <c r="C339" s="20">
        <f t="shared" si="21"/>
        <v>43800</v>
      </c>
      <c r="D339" s="21" t="str">
        <f t="shared" si="22"/>
        <v>Sun 12/1</v>
      </c>
      <c r="E339" s="109"/>
      <c r="F339" s="126"/>
      <c r="G339" s="126"/>
      <c r="H339" s="126"/>
      <c r="I339" s="126"/>
      <c r="J339" s="127"/>
      <c r="K339" s="129"/>
    </row>
    <row r="340" spans="1:11" x14ac:dyDescent="0.2">
      <c r="A340" s="4">
        <f t="shared" si="23"/>
        <v>338</v>
      </c>
      <c r="B340" s="16">
        <f t="shared" si="20"/>
        <v>49</v>
      </c>
      <c r="C340" s="18">
        <f t="shared" si="21"/>
        <v>43801</v>
      </c>
      <c r="D340" s="15" t="str">
        <f t="shared" si="22"/>
        <v>Mon 12/2</v>
      </c>
      <c r="E340" s="112"/>
      <c r="F340" s="115"/>
      <c r="G340" s="115"/>
      <c r="H340" s="115"/>
      <c r="I340" s="115"/>
      <c r="J340" s="117"/>
      <c r="K340" s="129"/>
    </row>
    <row r="341" spans="1:11" x14ac:dyDescent="0.2">
      <c r="A341" s="4">
        <f t="shared" si="23"/>
        <v>339</v>
      </c>
      <c r="B341" s="16">
        <f t="shared" si="20"/>
        <v>49</v>
      </c>
      <c r="C341" s="18">
        <f t="shared" si="21"/>
        <v>43802</v>
      </c>
      <c r="D341" s="15" t="str">
        <f t="shared" si="22"/>
        <v>Tue 12/3</v>
      </c>
      <c r="E341" s="112"/>
      <c r="F341" s="115"/>
      <c r="G341" s="115"/>
      <c r="H341" s="115"/>
      <c r="I341" s="115"/>
      <c r="J341" s="117"/>
      <c r="K341" s="129"/>
    </row>
    <row r="342" spans="1:11" x14ac:dyDescent="0.2">
      <c r="A342" s="4">
        <f t="shared" si="23"/>
        <v>340</v>
      </c>
      <c r="B342" s="16">
        <f t="shared" si="20"/>
        <v>49</v>
      </c>
      <c r="C342" s="18">
        <f t="shared" si="21"/>
        <v>43803</v>
      </c>
      <c r="D342" s="15" t="str">
        <f t="shared" si="22"/>
        <v>Wed 12/4</v>
      </c>
      <c r="E342" s="112"/>
      <c r="F342" s="115"/>
      <c r="G342" s="115"/>
      <c r="H342" s="115"/>
      <c r="I342" s="115"/>
      <c r="J342" s="117"/>
      <c r="K342" s="129"/>
    </row>
    <row r="343" spans="1:11" x14ac:dyDescent="0.2">
      <c r="A343" s="4">
        <f t="shared" si="23"/>
        <v>341</v>
      </c>
      <c r="B343" s="16">
        <f t="shared" si="20"/>
        <v>49</v>
      </c>
      <c r="C343" s="18">
        <f t="shared" si="21"/>
        <v>43804</v>
      </c>
      <c r="D343" s="15" t="str">
        <f t="shared" si="22"/>
        <v>Thu 12/5</v>
      </c>
      <c r="E343" s="112"/>
      <c r="F343" s="115"/>
      <c r="G343" s="115"/>
      <c r="H343" s="115"/>
      <c r="I343" s="115"/>
      <c r="J343" s="117"/>
      <c r="K343" s="129"/>
    </row>
    <row r="344" spans="1:11" x14ac:dyDescent="0.2">
      <c r="A344" s="4">
        <f t="shared" si="23"/>
        <v>342</v>
      </c>
      <c r="B344" s="16">
        <f t="shared" si="20"/>
        <v>49</v>
      </c>
      <c r="C344" s="18">
        <f t="shared" si="21"/>
        <v>43805</v>
      </c>
      <c r="D344" s="15" t="str">
        <f t="shared" si="22"/>
        <v>Fri 12/6</v>
      </c>
      <c r="E344" s="112"/>
      <c r="F344" s="115"/>
      <c r="G344" s="115"/>
      <c r="H344" s="115"/>
      <c r="I344" s="115"/>
      <c r="J344" s="117"/>
      <c r="K344" s="129"/>
    </row>
    <row r="345" spans="1:11" x14ac:dyDescent="0.2">
      <c r="A345" s="5">
        <f t="shared" si="23"/>
        <v>343</v>
      </c>
      <c r="B345" s="22">
        <f t="shared" si="20"/>
        <v>49</v>
      </c>
      <c r="C345" s="23">
        <f t="shared" si="21"/>
        <v>43806</v>
      </c>
      <c r="D345" s="24" t="str">
        <f t="shared" si="22"/>
        <v>Sat 12/7</v>
      </c>
      <c r="E345" s="119"/>
      <c r="F345" s="124"/>
      <c r="G345" s="124"/>
      <c r="H345" s="124"/>
      <c r="I345" s="124"/>
      <c r="J345" s="125"/>
      <c r="K345" s="129"/>
    </row>
    <row r="346" spans="1:11" x14ac:dyDescent="0.2">
      <c r="A346" s="2">
        <f t="shared" si="23"/>
        <v>344</v>
      </c>
      <c r="B346" s="19">
        <f t="shared" si="20"/>
        <v>50</v>
      </c>
      <c r="C346" s="20">
        <f t="shared" si="21"/>
        <v>43807</v>
      </c>
      <c r="D346" s="21" t="str">
        <f t="shared" si="22"/>
        <v>Sun 12/8</v>
      </c>
      <c r="E346" s="109"/>
      <c r="F346" s="126"/>
      <c r="G346" s="126"/>
      <c r="H346" s="126"/>
      <c r="I346" s="126"/>
      <c r="J346" s="127"/>
      <c r="K346" s="129"/>
    </row>
    <row r="347" spans="1:11" x14ac:dyDescent="0.2">
      <c r="A347" s="4">
        <f t="shared" si="23"/>
        <v>345</v>
      </c>
      <c r="B347" s="16">
        <f t="shared" si="20"/>
        <v>50</v>
      </c>
      <c r="C347" s="18">
        <f t="shared" si="21"/>
        <v>43808</v>
      </c>
      <c r="D347" s="15" t="str">
        <f t="shared" si="22"/>
        <v>Mon 12/9</v>
      </c>
      <c r="E347" s="112"/>
      <c r="F347" s="115"/>
      <c r="G347" s="115"/>
      <c r="H347" s="115"/>
      <c r="I347" s="115"/>
      <c r="J347" s="117"/>
      <c r="K347" s="129"/>
    </row>
    <row r="348" spans="1:11" x14ac:dyDescent="0.2">
      <c r="A348" s="4">
        <f t="shared" si="23"/>
        <v>346</v>
      </c>
      <c r="B348" s="16">
        <f t="shared" si="20"/>
        <v>50</v>
      </c>
      <c r="C348" s="18">
        <f t="shared" si="21"/>
        <v>43809</v>
      </c>
      <c r="D348" s="15" t="str">
        <f t="shared" si="22"/>
        <v>Tue 12/10</v>
      </c>
      <c r="E348" s="112"/>
      <c r="F348" s="115"/>
      <c r="G348" s="115"/>
      <c r="H348" s="115"/>
      <c r="I348" s="115"/>
      <c r="J348" s="117"/>
      <c r="K348" s="129"/>
    </row>
    <row r="349" spans="1:11" x14ac:dyDescent="0.2">
      <c r="A349" s="4">
        <f t="shared" si="23"/>
        <v>347</v>
      </c>
      <c r="B349" s="16">
        <f t="shared" si="20"/>
        <v>50</v>
      </c>
      <c r="C349" s="18">
        <f t="shared" si="21"/>
        <v>43810</v>
      </c>
      <c r="D349" s="15" t="str">
        <f t="shared" si="22"/>
        <v>Wed 12/11</v>
      </c>
      <c r="E349" s="112"/>
      <c r="F349" s="115"/>
      <c r="G349" s="115"/>
      <c r="H349" s="115"/>
      <c r="I349" s="115"/>
      <c r="J349" s="117"/>
      <c r="K349" s="129"/>
    </row>
    <row r="350" spans="1:11" x14ac:dyDescent="0.2">
      <c r="A350" s="4">
        <f t="shared" si="23"/>
        <v>348</v>
      </c>
      <c r="B350" s="16">
        <f t="shared" si="20"/>
        <v>50</v>
      </c>
      <c r="C350" s="18">
        <f t="shared" si="21"/>
        <v>43811</v>
      </c>
      <c r="D350" s="15" t="str">
        <f t="shared" si="22"/>
        <v>Thu 12/12</v>
      </c>
      <c r="E350" s="112"/>
      <c r="F350" s="115"/>
      <c r="G350" s="115"/>
      <c r="H350" s="115"/>
      <c r="I350" s="115"/>
      <c r="J350" s="117"/>
      <c r="K350" s="129"/>
    </row>
    <row r="351" spans="1:11" x14ac:dyDescent="0.2">
      <c r="A351" s="4">
        <f t="shared" si="23"/>
        <v>349</v>
      </c>
      <c r="B351" s="16">
        <f t="shared" si="20"/>
        <v>50</v>
      </c>
      <c r="C351" s="18">
        <f t="shared" si="21"/>
        <v>43812</v>
      </c>
      <c r="D351" s="15" t="str">
        <f t="shared" si="22"/>
        <v>Fri 12/13</v>
      </c>
      <c r="E351" s="112"/>
      <c r="F351" s="115"/>
      <c r="G351" s="115"/>
      <c r="H351" s="115"/>
      <c r="I351" s="115"/>
      <c r="J351" s="117"/>
      <c r="K351" s="129"/>
    </row>
    <row r="352" spans="1:11" x14ac:dyDescent="0.2">
      <c r="A352" s="5">
        <f t="shared" si="23"/>
        <v>350</v>
      </c>
      <c r="B352" s="22">
        <f t="shared" si="20"/>
        <v>50</v>
      </c>
      <c r="C352" s="23">
        <f t="shared" si="21"/>
        <v>43813</v>
      </c>
      <c r="D352" s="24" t="str">
        <f t="shared" si="22"/>
        <v>Sat 12/14</v>
      </c>
      <c r="E352" s="119"/>
      <c r="F352" s="124"/>
      <c r="G352" s="124"/>
      <c r="H352" s="124"/>
      <c r="I352" s="124"/>
      <c r="J352" s="125"/>
      <c r="K352" s="129"/>
    </row>
    <row r="353" spans="1:11" x14ac:dyDescent="0.2">
      <c r="A353" s="2">
        <f t="shared" si="23"/>
        <v>351</v>
      </c>
      <c r="B353" s="19">
        <f t="shared" si="20"/>
        <v>51</v>
      </c>
      <c r="C353" s="20">
        <f t="shared" si="21"/>
        <v>43814</v>
      </c>
      <c r="D353" s="21" t="str">
        <f t="shared" si="22"/>
        <v>Sun 12/15</v>
      </c>
      <c r="E353" s="109"/>
      <c r="F353" s="126"/>
      <c r="G353" s="126"/>
      <c r="H353" s="126"/>
      <c r="I353" s="126"/>
      <c r="J353" s="127"/>
      <c r="K353" s="129"/>
    </row>
    <row r="354" spans="1:11" x14ac:dyDescent="0.2">
      <c r="A354" s="4">
        <f t="shared" si="23"/>
        <v>352</v>
      </c>
      <c r="B354" s="16">
        <f t="shared" si="20"/>
        <v>51</v>
      </c>
      <c r="C354" s="18">
        <f t="shared" si="21"/>
        <v>43815</v>
      </c>
      <c r="D354" s="15" t="str">
        <f t="shared" si="22"/>
        <v>Mon 12/16</v>
      </c>
      <c r="E354" s="112"/>
      <c r="F354" s="115"/>
      <c r="G354" s="115"/>
      <c r="H354" s="115"/>
      <c r="I354" s="115"/>
      <c r="J354" s="117"/>
      <c r="K354" s="129"/>
    </row>
    <row r="355" spans="1:11" x14ac:dyDescent="0.2">
      <c r="A355" s="4">
        <f t="shared" si="23"/>
        <v>353</v>
      </c>
      <c r="B355" s="16">
        <f t="shared" si="20"/>
        <v>51</v>
      </c>
      <c r="C355" s="18">
        <f t="shared" si="21"/>
        <v>43816</v>
      </c>
      <c r="D355" s="15" t="str">
        <f t="shared" si="22"/>
        <v>Tue 12/17</v>
      </c>
      <c r="E355" s="112"/>
      <c r="F355" s="115"/>
      <c r="G355" s="115"/>
      <c r="H355" s="115"/>
      <c r="I355" s="115"/>
      <c r="J355" s="117"/>
      <c r="K355" s="129"/>
    </row>
    <row r="356" spans="1:11" x14ac:dyDescent="0.2">
      <c r="A356" s="4">
        <f t="shared" si="23"/>
        <v>354</v>
      </c>
      <c r="B356" s="16">
        <f t="shared" si="20"/>
        <v>51</v>
      </c>
      <c r="C356" s="18">
        <f t="shared" si="21"/>
        <v>43817</v>
      </c>
      <c r="D356" s="15" t="str">
        <f t="shared" si="22"/>
        <v>Wed 12/18</v>
      </c>
      <c r="E356" s="112"/>
      <c r="F356" s="115"/>
      <c r="G356" s="115"/>
      <c r="H356" s="115"/>
      <c r="I356" s="115"/>
      <c r="J356" s="117"/>
      <c r="K356" s="129"/>
    </row>
    <row r="357" spans="1:11" x14ac:dyDescent="0.2">
      <c r="A357" s="4">
        <f t="shared" si="23"/>
        <v>355</v>
      </c>
      <c r="B357" s="16">
        <f t="shared" si="20"/>
        <v>51</v>
      </c>
      <c r="C357" s="18">
        <f t="shared" si="21"/>
        <v>43818</v>
      </c>
      <c r="D357" s="15" t="str">
        <f t="shared" si="22"/>
        <v>Thu 12/19</v>
      </c>
      <c r="E357" s="112"/>
      <c r="F357" s="115"/>
      <c r="G357" s="115"/>
      <c r="H357" s="115"/>
      <c r="I357" s="115"/>
      <c r="J357" s="117"/>
      <c r="K357" s="129"/>
    </row>
    <row r="358" spans="1:11" x14ac:dyDescent="0.2">
      <c r="A358" s="4">
        <f t="shared" si="23"/>
        <v>356</v>
      </c>
      <c r="B358" s="16">
        <f t="shared" si="20"/>
        <v>51</v>
      </c>
      <c r="C358" s="18">
        <f t="shared" si="21"/>
        <v>43819</v>
      </c>
      <c r="D358" s="15" t="str">
        <f t="shared" si="22"/>
        <v>Fri 12/20</v>
      </c>
      <c r="E358" s="112"/>
      <c r="F358" s="115"/>
      <c r="G358" s="115"/>
      <c r="H358" s="115"/>
      <c r="I358" s="115"/>
      <c r="J358" s="117"/>
      <c r="K358" s="129"/>
    </row>
    <row r="359" spans="1:11" x14ac:dyDescent="0.2">
      <c r="A359" s="5">
        <f t="shared" si="23"/>
        <v>357</v>
      </c>
      <c r="B359" s="22">
        <f t="shared" si="20"/>
        <v>51</v>
      </c>
      <c r="C359" s="23">
        <f t="shared" si="21"/>
        <v>43820</v>
      </c>
      <c r="D359" s="24" t="str">
        <f t="shared" si="22"/>
        <v>Sat 12/21</v>
      </c>
      <c r="E359" s="119"/>
      <c r="F359" s="124"/>
      <c r="G359" s="124"/>
      <c r="H359" s="124"/>
      <c r="I359" s="124"/>
      <c r="J359" s="125"/>
      <c r="K359" s="129"/>
    </row>
    <row r="360" spans="1:11" x14ac:dyDescent="0.2">
      <c r="A360" s="2">
        <f t="shared" si="23"/>
        <v>358</v>
      </c>
      <c r="B360" s="19">
        <f t="shared" si="20"/>
        <v>52</v>
      </c>
      <c r="C360" s="20">
        <f t="shared" si="21"/>
        <v>43821</v>
      </c>
      <c r="D360" s="21" t="str">
        <f t="shared" si="22"/>
        <v>Sun 12/22</v>
      </c>
      <c r="E360" s="109"/>
      <c r="F360" s="126"/>
      <c r="G360" s="126"/>
      <c r="H360" s="126"/>
      <c r="I360" s="126"/>
      <c r="J360" s="127"/>
      <c r="K360" s="129"/>
    </row>
    <row r="361" spans="1:11" x14ac:dyDescent="0.2">
      <c r="A361" s="4">
        <f t="shared" si="23"/>
        <v>359</v>
      </c>
      <c r="B361" s="16">
        <f t="shared" si="20"/>
        <v>52</v>
      </c>
      <c r="C361" s="18">
        <f t="shared" si="21"/>
        <v>43822</v>
      </c>
      <c r="D361" s="15" t="str">
        <f t="shared" si="22"/>
        <v>Mon 12/23</v>
      </c>
      <c r="E361" s="112"/>
      <c r="F361" s="115"/>
      <c r="G361" s="115"/>
      <c r="H361" s="115"/>
      <c r="I361" s="115"/>
      <c r="J361" s="117"/>
      <c r="K361" s="129"/>
    </row>
    <row r="362" spans="1:11" x14ac:dyDescent="0.2">
      <c r="A362" s="4">
        <f t="shared" si="23"/>
        <v>360</v>
      </c>
      <c r="B362" s="16">
        <f t="shared" si="20"/>
        <v>52</v>
      </c>
      <c r="C362" s="18">
        <f t="shared" si="21"/>
        <v>43823</v>
      </c>
      <c r="D362" s="15" t="str">
        <f t="shared" si="22"/>
        <v>Tue 12/24</v>
      </c>
      <c r="E362" s="112"/>
      <c r="F362" s="115"/>
      <c r="G362" s="115"/>
      <c r="H362" s="115"/>
      <c r="I362" s="115"/>
      <c r="J362" s="117"/>
      <c r="K362" s="129"/>
    </row>
    <row r="363" spans="1:11" x14ac:dyDescent="0.2">
      <c r="A363" s="4">
        <f t="shared" si="23"/>
        <v>361</v>
      </c>
      <c r="B363" s="16">
        <f t="shared" si="20"/>
        <v>52</v>
      </c>
      <c r="C363" s="18">
        <f t="shared" si="21"/>
        <v>43824</v>
      </c>
      <c r="D363" s="15" t="str">
        <f t="shared" si="22"/>
        <v>Wed 12/25</v>
      </c>
      <c r="E363" s="112"/>
      <c r="F363" s="115"/>
      <c r="G363" s="115"/>
      <c r="H363" s="115"/>
      <c r="I363" s="115"/>
      <c r="J363" s="117"/>
      <c r="K363" s="129"/>
    </row>
    <row r="364" spans="1:11" x14ac:dyDescent="0.2">
      <c r="A364" s="4">
        <f t="shared" si="23"/>
        <v>362</v>
      </c>
      <c r="B364" s="16">
        <f t="shared" si="20"/>
        <v>52</v>
      </c>
      <c r="C364" s="18">
        <f t="shared" si="21"/>
        <v>43825</v>
      </c>
      <c r="D364" s="15" t="str">
        <f t="shared" si="22"/>
        <v>Thu 12/26</v>
      </c>
      <c r="E364" s="112"/>
      <c r="F364" s="115"/>
      <c r="G364" s="115"/>
      <c r="H364" s="115"/>
      <c r="I364" s="115"/>
      <c r="J364" s="117"/>
      <c r="K364" s="129"/>
    </row>
    <row r="365" spans="1:11" x14ac:dyDescent="0.2">
      <c r="A365" s="4">
        <f t="shared" si="23"/>
        <v>363</v>
      </c>
      <c r="B365" s="16">
        <f t="shared" si="20"/>
        <v>52</v>
      </c>
      <c r="C365" s="18">
        <f t="shared" si="21"/>
        <v>43826</v>
      </c>
      <c r="D365" s="15" t="str">
        <f t="shared" si="22"/>
        <v>Fri 12/27</v>
      </c>
      <c r="E365" s="112"/>
      <c r="F365" s="115"/>
      <c r="G365" s="115"/>
      <c r="H365" s="115"/>
      <c r="I365" s="115"/>
      <c r="J365" s="117"/>
      <c r="K365" s="129"/>
    </row>
    <row r="366" spans="1:11" x14ac:dyDescent="0.2">
      <c r="A366" s="5">
        <f t="shared" si="23"/>
        <v>364</v>
      </c>
      <c r="B366" s="22">
        <f t="shared" si="20"/>
        <v>52</v>
      </c>
      <c r="C366" s="23">
        <f t="shared" si="21"/>
        <v>43827</v>
      </c>
      <c r="D366" s="24" t="str">
        <f t="shared" si="22"/>
        <v>Sat 12/28</v>
      </c>
      <c r="E366" s="119"/>
      <c r="F366" s="124"/>
      <c r="G366" s="124"/>
      <c r="H366" s="124"/>
      <c r="I366" s="124"/>
      <c r="J366" s="125"/>
      <c r="K366" s="130"/>
    </row>
  </sheetData>
  <sheetProtection sheet="1" objects="1" scenarios="1" formatCells="0" formatColumns="0" formatRows="0"/>
  <conditionalFormatting sqref="E3:J366">
    <cfRule type="beginsWith" dxfId="4" priority="5" operator="beginsWith" text="0">
      <formula>LEFT(E3,LEN("0"))="0"</formula>
    </cfRule>
  </conditionalFormatting>
  <conditionalFormatting sqref="E3:J366">
    <cfRule type="expression" dxfId="3" priority="3" stopIfTrue="1">
      <formula>$C3=TODAY()</formula>
    </cfRule>
    <cfRule type="expression" dxfId="2" priority="4">
      <formula>$B3=WEEKNUM(NOW())</formula>
    </cfRule>
  </conditionalFormatting>
  <pageMargins left="0.7" right="0.7" top="0.75" bottom="0.75" header="0.3" footer="0.3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E66E604-DB01-A34F-88D4-28C72D2D033B}">
            <xm:f>Daily!$C3=TODAY()</xm:f>
            <x14:dxf>
              <fill>
                <patternFill patternType="solid">
                  <fgColor indexed="64"/>
                  <bgColor rgb="FFBBEDC3"/>
                </patternFill>
              </fill>
            </x14:dxf>
          </x14:cfRule>
          <x14:cfRule type="expression" priority="2" id="{00818147-609F-DE42-AC69-D1E30E5D3884}">
            <xm:f>Daily!$B3=WEEKNUM(NOW())</xm:f>
            <x14:dxf>
              <fill>
                <patternFill patternType="solid">
                  <fgColor indexed="64"/>
                  <bgColor rgb="FFFFE98A"/>
                </patternFill>
              </fill>
            </x14:dxf>
          </x14:cfRule>
          <xm:sqref>D3:D366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Totals</vt:lpstr>
      <vt:lpstr>Weekly</vt:lpstr>
      <vt:lpstr>Daily</vt:lpstr>
      <vt:lpstr>Sick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Jarren Kinch</dc:creator>
  <cp:lastModifiedBy>Microsoft Office User</cp:lastModifiedBy>
  <dcterms:created xsi:type="dcterms:W3CDTF">2018-02-07T18:36:14Z</dcterms:created>
  <dcterms:modified xsi:type="dcterms:W3CDTF">2019-03-05T20:10:13Z</dcterms:modified>
</cp:coreProperties>
</file>